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Z:\Business Operations\B. Capital &amp; Strategy\Corporate Strategy\05 Management Updates\FY26\Investor Presentation Q4FY26\"/>
    </mc:Choice>
  </mc:AlternateContent>
  <xr:revisionPtr revIDLastSave="0" documentId="13_ncr:1_{0282A38F-AE79-472B-A889-6DEF40CDCFD8}" xr6:coauthVersionLast="47" xr6:coauthVersionMax="47" xr10:uidLastSave="{00000000-0000-0000-0000-000000000000}"/>
  <bookViews>
    <workbookView xWindow="-120" yWindow="-120" windowWidth="29040" windowHeight="15720" activeTab="1" xr2:uid="{35803702-C80C-4F93-B562-015C84CD8C90}"/>
  </bookViews>
  <sheets>
    <sheet name="Index" sheetId="2" r:id="rId1"/>
    <sheet name="Q4FY26" sheetId="1" r:id="rId2"/>
  </sheets>
  <definedNames>
    <definedName name="_" hidden="1">#REF!</definedName>
    <definedName name="______________xx1" hidden="1">{#N/A,#N/A,FALSE,"CMN_FE"}</definedName>
    <definedName name="______________xx1_1" hidden="1">{#N/A,#N/A,FALSE,"CMN_FE"}</definedName>
    <definedName name="______________xx1_1_1" hidden="1">{#N/A,#N/A,FALSE,"CMN_FE"}</definedName>
    <definedName name="______________xx1_2" hidden="1">{#N/A,#N/A,FALSE,"CMN_FE"}</definedName>
    <definedName name="______________xx1_2_1" hidden="1">{#N/A,#N/A,FALSE,"CMN_FE"}</definedName>
    <definedName name="______________xx1_3" hidden="1">{#N/A,#N/A,FALSE,"CMN_FE"}</definedName>
    <definedName name="_________xx1" hidden="1">{#N/A,#N/A,FALSE,"CMN_FE"}</definedName>
    <definedName name="_________xx1_1" hidden="1">{#N/A,#N/A,FALSE,"CMN_FE"}</definedName>
    <definedName name="_________xx1_1_1" hidden="1">{#N/A,#N/A,FALSE,"CMN_FE"}</definedName>
    <definedName name="_________xx1_2" hidden="1">{#N/A,#N/A,FALSE,"CMN_FE"}</definedName>
    <definedName name="_________xx1_2_1" hidden="1">{#N/A,#N/A,FALSE,"CMN_FE"}</definedName>
    <definedName name="_________xx1_3" hidden="1">{#N/A,#N/A,FALSE,"CMN_FE"}</definedName>
    <definedName name="________xx1" hidden="1">{#N/A,#N/A,FALSE,"CMN_FE"}</definedName>
    <definedName name="________xx1_1" hidden="1">{#N/A,#N/A,FALSE,"CMN_FE"}</definedName>
    <definedName name="________xx1_1_1" hidden="1">{#N/A,#N/A,FALSE,"CMN_FE"}</definedName>
    <definedName name="________xx1_2" hidden="1">{#N/A,#N/A,FALSE,"CMN_FE"}</definedName>
    <definedName name="________xx1_2_1" hidden="1">{#N/A,#N/A,FALSE,"CMN_FE"}</definedName>
    <definedName name="________xx1_3" hidden="1">{#N/A,#N/A,FALSE,"CMN_FE"}</definedName>
    <definedName name="_______xx1" hidden="1">{#N/A,#N/A,FALSE,"CMN_FE"}</definedName>
    <definedName name="_______xx1_1" hidden="1">{#N/A,#N/A,FALSE,"CMN_FE"}</definedName>
    <definedName name="_______xx1_1_1" hidden="1">{#N/A,#N/A,FALSE,"CMN_FE"}</definedName>
    <definedName name="_______xx1_2" hidden="1">{#N/A,#N/A,FALSE,"CMN_FE"}</definedName>
    <definedName name="_______xx1_2_1" hidden="1">{#N/A,#N/A,FALSE,"CMN_FE"}</definedName>
    <definedName name="_______xx1_3" hidden="1">{#N/A,#N/A,FALSE,"CMN_FE"}</definedName>
    <definedName name="______xx1" hidden="1">{#N/A,#N/A,FALSE,"CMN_FE"}</definedName>
    <definedName name="______xx1_1" hidden="1">{#N/A,#N/A,FALSE,"CMN_FE"}</definedName>
    <definedName name="______xx1_1_1" hidden="1">{#N/A,#N/A,FALSE,"CMN_FE"}</definedName>
    <definedName name="______xx1_2" hidden="1">{#N/A,#N/A,FALSE,"CMN_FE"}</definedName>
    <definedName name="______xx1_2_1" hidden="1">{#N/A,#N/A,FALSE,"CMN_FE"}</definedName>
    <definedName name="______xx1_3" hidden="1">{#N/A,#N/A,FALSE,"CMN_FE"}</definedName>
    <definedName name="_____xx1" hidden="1">{#N/A,#N/A,FALSE,"CMN_FE"}</definedName>
    <definedName name="_____xx1_1" hidden="1">{#N/A,#N/A,FALSE,"CMN_FE"}</definedName>
    <definedName name="_____xx1_1_1" hidden="1">{#N/A,#N/A,FALSE,"CMN_FE"}</definedName>
    <definedName name="_____xx1_2" hidden="1">{#N/A,#N/A,FALSE,"CMN_FE"}</definedName>
    <definedName name="_____xx1_2_1" hidden="1">{#N/A,#N/A,FALSE,"CMN_FE"}</definedName>
    <definedName name="_____xx1_3" hidden="1">{#N/A,#N/A,FALSE,"CMN_FE"}</definedName>
    <definedName name="____xx1" hidden="1">{#N/A,#N/A,FALSE,"CMN_FE"}</definedName>
    <definedName name="____xx1_1" hidden="1">{#N/A,#N/A,FALSE,"CMN_FE"}</definedName>
    <definedName name="____xx1_1_1" hidden="1">{#N/A,#N/A,FALSE,"CMN_FE"}</definedName>
    <definedName name="____xx1_2" hidden="1">{#N/A,#N/A,FALSE,"CMN_FE"}</definedName>
    <definedName name="____xx1_2_1" hidden="1">{#N/A,#N/A,FALSE,"CMN_FE"}</definedName>
    <definedName name="____xx1_3" hidden="1">{#N/A,#N/A,FALSE,"CMN_FE"}</definedName>
    <definedName name="___thinkcell11wvTEL6W0W2zDrq5o.quA" hidden="1">#REF!</definedName>
    <definedName name="___xx1" hidden="1">{#N/A,#N/A,FALSE,"CMN_FE"}</definedName>
    <definedName name="___xx1_1" hidden="1">{#N/A,#N/A,FALSE,"CMN_FE"}</definedName>
    <definedName name="___xx1_1_1" hidden="1">{#N/A,#N/A,FALSE,"CMN_FE"}</definedName>
    <definedName name="___xx1_2" hidden="1">{#N/A,#N/A,FALSE,"CMN_FE"}</definedName>
    <definedName name="___xx1_2_1" hidden="1">{#N/A,#N/A,FALSE,"CMN_FE"}</definedName>
    <definedName name="___xx1_3" hidden="1">{#N/A,#N/A,FALSE,"CMN_FE"}</definedName>
    <definedName name="__123Graph_A" hidden="1">#REF!</definedName>
    <definedName name="__123Graph_B" hidden="1">#REF!</definedName>
    <definedName name="__123Graph_C" hidden="1">#REF!</definedName>
    <definedName name="__123Graph_D" hidden="1">#REF!</definedName>
    <definedName name="__123Graph_E" hidden="1">#REF!</definedName>
    <definedName name="__123Graph_F" hidden="1">#REF!</definedName>
    <definedName name="__123Graph_X" hidden="1">#REF!</definedName>
    <definedName name="__aa1" hidden="1">{#N/A,#N/A,TRUE,"Financials";#N/A,#N/A,TRUE,"Operating Statistics";#N/A,#N/A,TRUE,"Capex &amp; Depreciation";#N/A,#N/A,TRUE,"Debt"}</definedName>
    <definedName name="__aa1_1" hidden="1">{#N/A,#N/A,TRUE,"Financials";#N/A,#N/A,TRUE,"Operating Statistics";#N/A,#N/A,TRUE,"Capex &amp; Depreciation";#N/A,#N/A,TRUE,"Debt"}</definedName>
    <definedName name="__aa1_1_1" hidden="1">{#N/A,#N/A,TRUE,"Financials";#N/A,#N/A,TRUE,"Operating Statistics";#N/A,#N/A,TRUE,"Capex &amp; Depreciation";#N/A,#N/A,TRUE,"Debt"}</definedName>
    <definedName name="__aa1_2" hidden="1">{#N/A,#N/A,TRUE,"Financials";#N/A,#N/A,TRUE,"Operating Statistics";#N/A,#N/A,TRUE,"Capex &amp; Depreciation";#N/A,#N/A,TRUE,"Debt"}</definedName>
    <definedName name="__aa1_2_1" hidden="1">{#N/A,#N/A,TRUE,"Financials";#N/A,#N/A,TRUE,"Operating Statistics";#N/A,#N/A,TRUE,"Capex &amp; Depreciation";#N/A,#N/A,TRUE,"Debt"}</definedName>
    <definedName name="__aa1_3" hidden="1">{#N/A,#N/A,TRUE,"Financials";#N/A,#N/A,TRUE,"Operating Statistics";#N/A,#N/A,TRUE,"Capex &amp; Depreciation";#N/A,#N/A,TRUE,"Debt"}</definedName>
    <definedName name="__c" hidden="1">{#N/A,#N/A,FALSE,"Provisions"}</definedName>
    <definedName name="__c_1" hidden="1">{#N/A,#N/A,FALSE,"Provisions"}</definedName>
    <definedName name="__c_1_1" hidden="1">{#N/A,#N/A,FALSE,"Provisions"}</definedName>
    <definedName name="__c_2" hidden="1">{#N/A,#N/A,FALSE,"Provisions"}</definedName>
    <definedName name="__c_2_1" hidden="1">{#N/A,#N/A,FALSE,"Provisions"}</definedName>
    <definedName name="__c_3" hidden="1">{#N/A,#N/A,FALSE,"Provisions"}</definedName>
    <definedName name="__FDS_HYPERLINK_TOGGLE_STATE__" hidden="1">"ON"</definedName>
    <definedName name="__IntlFixup" hidden="1">TRUE</definedName>
    <definedName name="__sec3" hidden="1">#REF!</definedName>
    <definedName name="__wr1" hidden="1">{#N/A,#N/A,FALSE,"Aging Summary";#N/A,#N/A,FALSE,"Ratio Analysis";#N/A,#N/A,FALSE,"Test 120 Day Accts";#N/A,#N/A,FALSE,"Tickmarks"}</definedName>
    <definedName name="__wr1_1" hidden="1">{#N/A,#N/A,FALSE,"Aging Summary";#N/A,#N/A,FALSE,"Ratio Analysis";#N/A,#N/A,FALSE,"Test 120 Day Accts";#N/A,#N/A,FALSE,"Tickmarks"}</definedName>
    <definedName name="__wr1_1_1" hidden="1">{#N/A,#N/A,FALSE,"Aging Summary";#N/A,#N/A,FALSE,"Ratio Analysis";#N/A,#N/A,FALSE,"Test 120 Day Accts";#N/A,#N/A,FALSE,"Tickmarks"}</definedName>
    <definedName name="__wr1_2" hidden="1">{#N/A,#N/A,FALSE,"Aging Summary";#N/A,#N/A,FALSE,"Ratio Analysis";#N/A,#N/A,FALSE,"Test 120 Day Accts";#N/A,#N/A,FALSE,"Tickmarks"}</definedName>
    <definedName name="__wr1_2_1" hidden="1">{#N/A,#N/A,FALSE,"Aging Summary";#N/A,#N/A,FALSE,"Ratio Analysis";#N/A,#N/A,FALSE,"Test 120 Day Accts";#N/A,#N/A,FALSE,"Tickmarks"}</definedName>
    <definedName name="__wr1_3" hidden="1">{#N/A,#N/A,FALSE,"Aging Summary";#N/A,#N/A,FALSE,"Ratio Analysis";#N/A,#N/A,FALSE,"Test 120 Day Accts";#N/A,#N/A,FALSE,"Tickmarks"}</definedName>
    <definedName name="__xx1" hidden="1">{#N/A,#N/A,FALSE,"CMN_FE"}</definedName>
    <definedName name="__xx1_1" hidden="1">{#N/A,#N/A,FALSE,"CMN_FE"}</definedName>
    <definedName name="__xx1_1_1" hidden="1">{#N/A,#N/A,FALSE,"CMN_FE"}</definedName>
    <definedName name="__xx1_2" hidden="1">{#N/A,#N/A,FALSE,"CMN_FE"}</definedName>
    <definedName name="__xx1_2_1" hidden="1">{#N/A,#N/A,FALSE,"CMN_FE"}</definedName>
    <definedName name="__xx1_3" hidden="1">{#N/A,#N/A,FALSE,"CMN_FE"}</definedName>
    <definedName name="_1__123Graph_ACHART_1" hidden="1">#REF!</definedName>
    <definedName name="_1_0__123Graph_BGRA" hidden="1">#REF!</definedName>
    <definedName name="_10__123Graph_AChart_4G" hidden="1">#REF!</definedName>
    <definedName name="_11__123Graph_ACHART_5" hidden="1">#REF!</definedName>
    <definedName name="_12__123Graph_ACHART_6" hidden="1">#REF!</definedName>
    <definedName name="_13__123Graph_ACHART_7" hidden="1">#REF!</definedName>
    <definedName name="_14__123Graph_ACHART_8" hidden="1">#REF!</definedName>
    <definedName name="_15__123Graph_ACHART_9" hidden="1">#REF!</definedName>
    <definedName name="_16__123Graph_BCHART_1" hidden="1">#REF!</definedName>
    <definedName name="_17__123Graph_BCHART_10" hidden="1">#REF!</definedName>
    <definedName name="_18__123Graph_BCHART_11" hidden="1">#REF!</definedName>
    <definedName name="_19__123Graph_BChart_1G" hidden="1">#REF!</definedName>
    <definedName name="_2__123Graph_ACHART_10" hidden="1">#REF!</definedName>
    <definedName name="_20__123Graph_BCHART_2" hidden="1">#REF!</definedName>
    <definedName name="_21__123Graph_BChart_2G" hidden="1">#REF!</definedName>
    <definedName name="_22__123Graph_BCHART_3" hidden="1">#REF!</definedName>
    <definedName name="_23__123Graph_BChart_3G" hidden="1">#REF!</definedName>
    <definedName name="_24__123Graph_BCHART_4" hidden="1">#REF!</definedName>
    <definedName name="_25__123Graph_BChart_4G" hidden="1">#REF!</definedName>
    <definedName name="_26__123Graph_BCHART_5" hidden="1">#REF!</definedName>
    <definedName name="_27__123Graph_BCHART_6" hidden="1">#REF!</definedName>
    <definedName name="_28__123Graph_BCHART_7" hidden="1">#REF!</definedName>
    <definedName name="_29__123Graph_BCHART_8" hidden="1">#REF!</definedName>
    <definedName name="_3__123Graph_ACHART_11" hidden="1">#REF!</definedName>
    <definedName name="_30__123Graph_BCHART_9" hidden="1">#REF!</definedName>
    <definedName name="_31__123Graph_CCHART_1" hidden="1">#REF!</definedName>
    <definedName name="_32__123Graph_CCHART_10" hidden="1">#REF!</definedName>
    <definedName name="_33__123Graph_CCHART_11" hidden="1">#REF!</definedName>
    <definedName name="_34__123Graph_CCHART_3" hidden="1">#REF!</definedName>
    <definedName name="_35__123Graph_CChart_3G" hidden="1">#REF!</definedName>
    <definedName name="_36__123Graph_CCHART_4" hidden="1">#REF!</definedName>
    <definedName name="_37__123Graph_CCHART_5" hidden="1">#REF!</definedName>
    <definedName name="_38__123Graph_CCHART_7" hidden="1">#REF!</definedName>
    <definedName name="_39__123Graph_CCHART_8" hidden="1">#REF!</definedName>
    <definedName name="_4__123Graph_AChart_1G" hidden="1">#REF!</definedName>
    <definedName name="_40__123Graph_CCHART_9" hidden="1">#REF!</definedName>
    <definedName name="_41__123Graph_DCHART_1" hidden="1">#REF!</definedName>
    <definedName name="_42__123Graph_DCHART_10" hidden="1">#REF!</definedName>
    <definedName name="_43__123Graph_DCHART_11" hidden="1">#REF!</definedName>
    <definedName name="_44__123Graph_DCHART_3" hidden="1">#REF!</definedName>
    <definedName name="_45__123Graph_DCHART_4" hidden="1">#REF!</definedName>
    <definedName name="_46__123Graph_DCHART_7" hidden="1">#REF!</definedName>
    <definedName name="_47__123Graph_DCHART_8" hidden="1">#REF!</definedName>
    <definedName name="_48__123Graph_DCHART_9" hidden="1">#REF!</definedName>
    <definedName name="_49__123Graph_ECHART_10" hidden="1">#REF!</definedName>
    <definedName name="_5__123Graph_ACHART_2" hidden="1">#REF!</definedName>
    <definedName name="_50__123Graph_ECHART_11" hidden="1">#REF!</definedName>
    <definedName name="_51__123Graph_ECHART_3" hidden="1">#REF!</definedName>
    <definedName name="_52__123Graph_ECHART_4" hidden="1">#REF!</definedName>
    <definedName name="_53__123Graph_ECHART_8" hidden="1">#REF!</definedName>
    <definedName name="_54__123Graph_ECHART_9" hidden="1">#REF!</definedName>
    <definedName name="_55__123Graph_FCHART_10" hidden="1">#REF!</definedName>
    <definedName name="_56__123Graph_FCHART_11" hidden="1">#REF!</definedName>
    <definedName name="_57__123Graph_FCHART_9" hidden="1">#REF!</definedName>
    <definedName name="_58__123Graph_XCHART_10" hidden="1">#REF!</definedName>
    <definedName name="_59__123Graph_XCHART_11" hidden="1">#REF!</definedName>
    <definedName name="_6__123Graph_AChart_2G" hidden="1">#REF!</definedName>
    <definedName name="_60__123Graph_XCHART_2" hidden="1">#REF!</definedName>
    <definedName name="_61__123Graph_XChart_2G" hidden="1">#REF!</definedName>
    <definedName name="_62__123Graph_XCHART_3" hidden="1">#REF!</definedName>
    <definedName name="_63__123Graph_XChart_3G" hidden="1">#REF!</definedName>
    <definedName name="_64__123Graph_XCHART_4" hidden="1">#REF!</definedName>
    <definedName name="_65__123Graph_XChart_4G" hidden="1">#REF!</definedName>
    <definedName name="_66__123Graph_XCHART_5" hidden="1">#REF!</definedName>
    <definedName name="_67__123Graph_XCHART_6" hidden="1">#REF!</definedName>
    <definedName name="_68__123Graph_XCHART_7" hidden="1">#REF!</definedName>
    <definedName name="_69__123Graph_XCHART_8" hidden="1">#REF!</definedName>
    <definedName name="_7__123Graph_ACHART_3" hidden="1">#REF!</definedName>
    <definedName name="_70__123Graph_XCHART_9" hidden="1">#REF!</definedName>
    <definedName name="_8__123Graph_AChart_3G" hidden="1">#REF!</definedName>
    <definedName name="_9__123Graph_ACHART_4" hidden="1">#REF!</definedName>
    <definedName name="_aa1" hidden="1">{#N/A,#N/A,TRUE,"Financials";#N/A,#N/A,TRUE,"Operating Statistics";#N/A,#N/A,TRUE,"Capex &amp; Depreciation";#N/A,#N/A,TRUE,"Debt"}</definedName>
    <definedName name="_aa1_1" hidden="1">{#N/A,#N/A,TRUE,"Financials";#N/A,#N/A,TRUE,"Operating Statistics";#N/A,#N/A,TRUE,"Capex &amp; Depreciation";#N/A,#N/A,TRUE,"Debt"}</definedName>
    <definedName name="_aa1_1_1" hidden="1">{#N/A,#N/A,TRUE,"Financials";#N/A,#N/A,TRUE,"Operating Statistics";#N/A,#N/A,TRUE,"Capex &amp; Depreciation";#N/A,#N/A,TRUE,"Debt"}</definedName>
    <definedName name="_aa1_2" hidden="1">{#N/A,#N/A,TRUE,"Financials";#N/A,#N/A,TRUE,"Operating Statistics";#N/A,#N/A,TRUE,"Capex &amp; Depreciation";#N/A,#N/A,TRUE,"Debt"}</definedName>
    <definedName name="_aa1_2_1" hidden="1">{#N/A,#N/A,TRUE,"Financials";#N/A,#N/A,TRUE,"Operating Statistics";#N/A,#N/A,TRUE,"Capex &amp; Depreciation";#N/A,#N/A,TRUE,"Debt"}</definedName>
    <definedName name="_aa1_3" hidden="1">{#N/A,#N/A,TRUE,"Financials";#N/A,#N/A,TRUE,"Operating Statistics";#N/A,#N/A,TRUE,"Capex &amp; Depreciation";#N/A,#N/A,TRUE,"Debt"}</definedName>
    <definedName name="_aa2" hidden="1">{#N/A,#N/A,TRUE,"Financials";#N/A,#N/A,TRUE,"Operating Statistics";#N/A,#N/A,TRUE,"Capex &amp; Depreciation";#N/A,#N/A,TRUE,"Debt"}</definedName>
    <definedName name="_aa2_1" hidden="1">{#N/A,#N/A,TRUE,"Financials";#N/A,#N/A,TRUE,"Operating Statistics";#N/A,#N/A,TRUE,"Capex &amp; Depreciation";#N/A,#N/A,TRUE,"Debt"}</definedName>
    <definedName name="_aa2_1_1" hidden="1">{#N/A,#N/A,TRUE,"Financials";#N/A,#N/A,TRUE,"Operating Statistics";#N/A,#N/A,TRUE,"Capex &amp; Depreciation";#N/A,#N/A,TRUE,"Debt"}</definedName>
    <definedName name="_aa2_2" hidden="1">{#N/A,#N/A,TRUE,"Financials";#N/A,#N/A,TRUE,"Operating Statistics";#N/A,#N/A,TRUE,"Capex &amp; Depreciation";#N/A,#N/A,TRUE,"Debt"}</definedName>
    <definedName name="_aa2_2_1" hidden="1">{#N/A,#N/A,TRUE,"Financials";#N/A,#N/A,TRUE,"Operating Statistics";#N/A,#N/A,TRUE,"Capex &amp; Depreciation";#N/A,#N/A,TRUE,"Debt"}</definedName>
    <definedName name="_aa2_3" hidden="1">{#N/A,#N/A,TRUE,"Financials";#N/A,#N/A,TRUE,"Operating Statistics";#N/A,#N/A,TRUE,"Capex &amp; Depreciation";#N/A,#N/A,TRUE,"Debt"}</definedName>
    <definedName name="_Dist_Values" hidden="1">#REF!</definedName>
    <definedName name="_Fill" hidden="1">#REF!</definedName>
    <definedName name="_k2" hidden="1">#REF!</definedName>
    <definedName name="_Key1" hidden="1">#REF!</definedName>
    <definedName name="_Key2" hidden="1">#REF!</definedName>
    <definedName name="_key3" hidden="1">#REF!</definedName>
    <definedName name="_nil" hidden="1">#REF!</definedName>
    <definedName name="_Order1" hidden="1">255</definedName>
    <definedName name="_Order2" hidden="1">255</definedName>
    <definedName name="_Parse_In" hidden="1">#REF!</definedName>
    <definedName name="_Parse_Out" hidden="1">#REF!</definedName>
    <definedName name="_Regression_Int" hidden="1">1</definedName>
    <definedName name="_Regression_Out" hidden="1">#REF!</definedName>
    <definedName name="_Regression_X" hidden="1">#REF!</definedName>
    <definedName name="_s1" hidden="1">#REF!</definedName>
    <definedName name="_sec3" hidden="1">#REF!</definedName>
    <definedName name="_Sort" hidden="1">#REF!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_wr1" hidden="1">{#N/A,#N/A,FALSE,"Aging Summary";#N/A,#N/A,FALSE,"Ratio Analysis";#N/A,#N/A,FALSE,"Test 120 Day Accts";#N/A,#N/A,FALSE,"Tickmarks"}</definedName>
    <definedName name="_wr1_1" hidden="1">{#N/A,#N/A,FALSE,"Aging Summary";#N/A,#N/A,FALSE,"Ratio Analysis";#N/A,#N/A,FALSE,"Test 120 Day Accts";#N/A,#N/A,FALSE,"Tickmarks"}</definedName>
    <definedName name="_wr1_1_1" hidden="1">{#N/A,#N/A,FALSE,"Aging Summary";#N/A,#N/A,FALSE,"Ratio Analysis";#N/A,#N/A,FALSE,"Test 120 Day Accts";#N/A,#N/A,FALSE,"Tickmarks"}</definedName>
    <definedName name="_wr1_2" hidden="1">{#N/A,#N/A,FALSE,"Aging Summary";#N/A,#N/A,FALSE,"Ratio Analysis";#N/A,#N/A,FALSE,"Test 120 Day Accts";#N/A,#N/A,FALSE,"Tickmarks"}</definedName>
    <definedName name="_wr1_2_1" hidden="1">{#N/A,#N/A,FALSE,"Aging Summary";#N/A,#N/A,FALSE,"Ratio Analysis";#N/A,#N/A,FALSE,"Test 120 Day Accts";#N/A,#N/A,FALSE,"Tickmarks"}</definedName>
    <definedName name="_wr1_3" hidden="1">{#N/A,#N/A,FALSE,"Aging Summary";#N/A,#N/A,FALSE,"Ratio Analysis";#N/A,#N/A,FALSE,"Test 120 Day Accts";#N/A,#N/A,FALSE,"Tickmarks"}</definedName>
    <definedName name="a" hidden="1">#REF!</definedName>
    <definedName name="aaaaa" hidden="1">#REF!</definedName>
    <definedName name="aaaaaaaaaaaaaaaaaaaaaaaaa" hidden="1">{#N/A,#N/A,FALSE,"Highlights";#N/A,#N/A,FALSE,"Income";#N/A,#N/A,FALSE,"Revenue";#N/A,#N/A,FALSE,"Expenses";#N/A,#N/A,FALSE,"Provisions";#N/A,#N/A,FALSE,"Income % of Revenue";#N/A,#N/A,FALSE,"Comp % of Revenue";#N/A,#N/A,FALSE,"DBNA ROE";#N/A,#N/A,FALSE,"ROE by Product"}</definedName>
    <definedName name="aaaaaaaaaaaaaaaaaaaaaaaaa_1" hidden="1">{#N/A,#N/A,FALSE,"Highlights";#N/A,#N/A,FALSE,"Income";#N/A,#N/A,FALSE,"Revenue";#N/A,#N/A,FALSE,"Expenses";#N/A,#N/A,FALSE,"Provisions";#N/A,#N/A,FALSE,"Income % of Revenue";#N/A,#N/A,FALSE,"Comp % of Revenue";#N/A,#N/A,FALSE,"DBNA ROE";#N/A,#N/A,FALSE,"ROE by Product"}</definedName>
    <definedName name="aaaaaaaaaaaaaaaaaaaaaaaaa_1_1" hidden="1">{#N/A,#N/A,FALSE,"Highlights";#N/A,#N/A,FALSE,"Income";#N/A,#N/A,FALSE,"Revenue";#N/A,#N/A,FALSE,"Expenses";#N/A,#N/A,FALSE,"Provisions";#N/A,#N/A,FALSE,"Income % of Revenue";#N/A,#N/A,FALSE,"Comp % of Revenue";#N/A,#N/A,FALSE,"DBNA ROE";#N/A,#N/A,FALSE,"ROE by Product"}</definedName>
    <definedName name="aaaaaaaaaaaaaaaaaaaaaaaaa_2" hidden="1">{#N/A,#N/A,FALSE,"Highlights";#N/A,#N/A,FALSE,"Income";#N/A,#N/A,FALSE,"Revenue";#N/A,#N/A,FALSE,"Expenses";#N/A,#N/A,FALSE,"Provisions";#N/A,#N/A,FALSE,"Income % of Revenue";#N/A,#N/A,FALSE,"Comp % of Revenue";#N/A,#N/A,FALSE,"DBNA ROE";#N/A,#N/A,FALSE,"ROE by Product"}</definedName>
    <definedName name="aaaaaaaaaaaaaaaaaaaaaaaaa_2_1" hidden="1">{#N/A,#N/A,FALSE,"Highlights";#N/A,#N/A,FALSE,"Income";#N/A,#N/A,FALSE,"Revenue";#N/A,#N/A,FALSE,"Expenses";#N/A,#N/A,FALSE,"Provisions";#N/A,#N/A,FALSE,"Income % of Revenue";#N/A,#N/A,FALSE,"Comp % of Revenue";#N/A,#N/A,FALSE,"DBNA ROE";#N/A,#N/A,FALSE,"ROE by Product"}</definedName>
    <definedName name="aaaaaaaaaaaaaaaaaaaaaaaaa_3" hidden="1">{#N/A,#N/A,FALSE,"Highlights";#N/A,#N/A,FALSE,"Income";#N/A,#N/A,FALSE,"Revenue";#N/A,#N/A,FALSE,"Expenses";#N/A,#N/A,FALSE,"Provisions";#N/A,#N/A,FALSE,"Income % of Revenue";#N/A,#N/A,FALSE,"Comp % of Revenue";#N/A,#N/A,FALSE,"DBNA ROE";#N/A,#N/A,FALSE,"ROE by Product"}</definedName>
    <definedName name="abc" hidden="1">#REF!</definedName>
    <definedName name="abcd" hidden="1">#REF!</definedName>
    <definedName name="abnl"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abnl_1"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abnl_1_1"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abnl_2"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abnl_2_1"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abnl_3"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ac" hidden="1">#REF!</definedName>
    <definedName name="AccessDatabase" hidden="1">"C:\trimbak\Excel Files\PERSONNEL.mdb"</definedName>
    <definedName name="ACwvu.all." hidden="1">#REF!</definedName>
    <definedName name="anscount" hidden="1">1</definedName>
    <definedName name="as" hidden="1">{#N/A,#N/A,FALSE,"Balance Sheet";#N/A,#N/A,FALSE,"P&amp;L Account";#N/A,#N/A,FALSE,"sch1,2,3,4";#N/A,#N/A,FALSE,"Sch 5";#N/A,#N/A,FALSE,"sch 6";#N/A,#N/A,FALSE,"sch 7";#N/A,#N/A,FALSE,"Sch 8,9, 10";#N/A,#N/A,FALSE,"sch11, 12"}</definedName>
    <definedName name="AS2DocOpenMode" hidden="1">"AS2DocumentEdit"</definedName>
    <definedName name="AS2HasNoAutoHeaderFooter" hidden="1">" "</definedName>
    <definedName name="AS2LinkLS" hidden="1">#REF!</definedName>
    <definedName name="AS2NamedRange" hidden="1">2</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dgsgasg" hidden="1">{#N/A,#N/A,FALSE,"Income Branch ONLY"}</definedName>
    <definedName name="asdgsgasg_1" hidden="1">{#N/A,#N/A,FALSE,"Income Branch ONLY"}</definedName>
    <definedName name="asdgsgasg_1_1" hidden="1">{#N/A,#N/A,FALSE,"Income Branch ONLY"}</definedName>
    <definedName name="asdgsgasg_2" hidden="1">{#N/A,#N/A,FALSE,"Income Branch ONLY"}</definedName>
    <definedName name="asdgsgasg_2_1" hidden="1">{#N/A,#N/A,FALSE,"Income Branch ONLY"}</definedName>
    <definedName name="asdgsgasg_3" hidden="1">{#N/A,#N/A,FALSE,"Income Branch ONLY"}</definedName>
    <definedName name="asfasd" hidden="1">{#N/A,#N/A,FALSE,"Income Branch ONLY"}</definedName>
    <definedName name="asfasd_1" hidden="1">{#N/A,#N/A,FALSE,"Income Branch ONLY"}</definedName>
    <definedName name="asfasd_1_1" hidden="1">{#N/A,#N/A,FALSE,"Income Branch ONLY"}</definedName>
    <definedName name="asfasd_2" hidden="1">{#N/A,#N/A,FALSE,"Income Branch ONLY"}</definedName>
    <definedName name="asfasd_2_1" hidden="1">{#N/A,#N/A,FALSE,"Income Branch ONLY"}</definedName>
    <definedName name="asfasd_3" hidden="1">{#N/A,#N/A,FALSE,"Income Branch ONLY"}</definedName>
    <definedName name="ashish" hidden="1">#REF!</definedName>
    <definedName name="asss" hidden="1">#REF!</definedName>
    <definedName name="axas" hidden="1">#REF!</definedName>
    <definedName name="BG_Del" hidden="1">15</definedName>
    <definedName name="BG_Ins" hidden="1">4</definedName>
    <definedName name="BG_Mod" hidden="1">6</definedName>
    <definedName name="Bharat" hidden="1">{#N/A,#N/A,FALSE,"COMP"}</definedName>
    <definedName name="Bharat_1" hidden="1">{#N/A,#N/A,FALSE,"COMP"}</definedName>
    <definedName name="Bharat_1_1" hidden="1">{#N/A,#N/A,FALSE,"COMP"}</definedName>
    <definedName name="Bharat_2" hidden="1">{#N/A,#N/A,FALSE,"COMP"}</definedName>
    <definedName name="Bharat_2_1" hidden="1">{#N/A,#N/A,FALSE,"COMP"}</definedName>
    <definedName name="Bharat_3" hidden="1">{#N/A,#N/A,FALSE,"COMP"}</definedName>
    <definedName name="Blank3" hidden="1">#REF!</definedName>
    <definedName name="Blank4" hidden="1">#REF!</definedName>
    <definedName name="Blank5" hidden="1">#REF!</definedName>
    <definedName name="Blank6" hidden="1">#REF!</definedName>
    <definedName name="Blank7" hidden="1">#REF!</definedName>
    <definedName name="Blank8" hidden="1">#REF!</definedName>
    <definedName name="BLPH1" hidden="1">#REF!</definedName>
    <definedName name="BLPH10" hidden="1">#REF!</definedName>
    <definedName name="BLPH100" hidden="1">#REF!</definedName>
    <definedName name="BLPH101" hidden="1">#REF!</definedName>
    <definedName name="BLPH102" hidden="1">#REF!</definedName>
    <definedName name="BLPH103" hidden="1">#REF!</definedName>
    <definedName name="BLPH104" hidden="1">#REF!</definedName>
    <definedName name="BLPH105" hidden="1">#REF!</definedName>
    <definedName name="BLPH106" hidden="1">#REF!</definedName>
    <definedName name="BLPH107" hidden="1">#REF!</definedName>
    <definedName name="BLPH108" hidden="1">#REF!</definedName>
    <definedName name="BLPH109" hidden="1">#REF!</definedName>
    <definedName name="BLPH11" hidden="1">#REF!</definedName>
    <definedName name="BLPH110" hidden="1">#REF!</definedName>
    <definedName name="BLPH111" hidden="1">#REF!</definedName>
    <definedName name="BLPH112" hidden="1">#REF!</definedName>
    <definedName name="BLPH113" hidden="1">#REF!</definedName>
    <definedName name="BLPH114" hidden="1">#REF!</definedName>
    <definedName name="BLPH115" hidden="1">#REF!</definedName>
    <definedName name="BLPH116" hidden="1">#REF!</definedName>
    <definedName name="BLPH117" hidden="1">#REF!</definedName>
    <definedName name="BLPH118" hidden="1">#REF!</definedName>
    <definedName name="BLPH119" hidden="1">#REF!</definedName>
    <definedName name="BLPH12" hidden="1">#REF!</definedName>
    <definedName name="BLPH120" hidden="1">#REF!</definedName>
    <definedName name="BLPH121" hidden="1">#REF!</definedName>
    <definedName name="BLPH122" hidden="1">#REF!</definedName>
    <definedName name="BLPH123" hidden="1">#REF!</definedName>
    <definedName name="BLPH124" hidden="1">#REF!</definedName>
    <definedName name="BLPH125" hidden="1">#REF!</definedName>
    <definedName name="BLPH126" hidden="1">#REF!</definedName>
    <definedName name="BLPH127" hidden="1">#REF!</definedName>
    <definedName name="BLPH128" hidden="1">#REF!</definedName>
    <definedName name="BLPH129" hidden="1">#REF!</definedName>
    <definedName name="BLPH13" hidden="1">#REF!</definedName>
    <definedName name="BLPH130" hidden="1">#REF!</definedName>
    <definedName name="BLPH131" hidden="1">#REF!</definedName>
    <definedName name="BLPH132" hidden="1">#REF!</definedName>
    <definedName name="BLPH133" hidden="1">#REF!</definedName>
    <definedName name="BLPH134" hidden="1">#REF!</definedName>
    <definedName name="BLPH135" hidden="1">#REF!</definedName>
    <definedName name="BLPH136" hidden="1">#REF!</definedName>
    <definedName name="BLPH137" hidden="1">#REF!</definedName>
    <definedName name="BLPH138" hidden="1">#REF!</definedName>
    <definedName name="BLPH139" hidden="1">#REF!</definedName>
    <definedName name="BLPH14" hidden="1">#REF!</definedName>
    <definedName name="BLPH140" hidden="1">#REF!</definedName>
    <definedName name="BLPH141" hidden="1">#REF!</definedName>
    <definedName name="BLPH142" hidden="1">#REF!</definedName>
    <definedName name="BLPH143" hidden="1">#REF!</definedName>
    <definedName name="BLPH144" hidden="1">#REF!</definedName>
    <definedName name="BLPH145" hidden="1">#REF!</definedName>
    <definedName name="BLPH146" hidden="1">#REF!</definedName>
    <definedName name="BLPH147" hidden="1">#REF!</definedName>
    <definedName name="BLPH148" hidden="1">#REF!</definedName>
    <definedName name="BLPH149" hidden="1">#REF!</definedName>
    <definedName name="BLPH15" hidden="1">#REF!</definedName>
    <definedName name="BLPH150" hidden="1">#REF!</definedName>
    <definedName name="BLPH151" hidden="1">#REF!</definedName>
    <definedName name="BLPH152" hidden="1">#REF!</definedName>
    <definedName name="BLPH153" hidden="1">#REF!</definedName>
    <definedName name="BLPH154" hidden="1">#REF!</definedName>
    <definedName name="BLPH155" hidden="1">#REF!</definedName>
    <definedName name="BLPH156" hidden="1">#REF!</definedName>
    <definedName name="BLPH157" hidden="1">#REF!</definedName>
    <definedName name="BLPH158" hidden="1">#REF!</definedName>
    <definedName name="BLPH159" hidden="1">#REF!</definedName>
    <definedName name="BLPH16" hidden="1">#REF!</definedName>
    <definedName name="BLPH160" hidden="1">#REF!</definedName>
    <definedName name="BLPH161" hidden="1">#REF!</definedName>
    <definedName name="BLPH162" hidden="1">#REF!</definedName>
    <definedName name="BLPH163" hidden="1">#REF!</definedName>
    <definedName name="BLPH164" hidden="1">#REF!</definedName>
    <definedName name="BLPH165" hidden="1">#REF!</definedName>
    <definedName name="BLPH166" hidden="1">#REF!</definedName>
    <definedName name="BLPH167" hidden="1">#REF!</definedName>
    <definedName name="BLPH168" hidden="1">#REF!</definedName>
    <definedName name="BLPH169" hidden="1">#REF!</definedName>
    <definedName name="BLPH17" hidden="1">#REF!</definedName>
    <definedName name="BLPH170" hidden="1">#REF!</definedName>
    <definedName name="BLPH171" hidden="1">#REF!</definedName>
    <definedName name="BLPH172" hidden="1">#REF!</definedName>
    <definedName name="BLPH173" hidden="1">#REF!</definedName>
    <definedName name="BLPH174" hidden="1">#REF!</definedName>
    <definedName name="BLPH175" hidden="1">#REF!</definedName>
    <definedName name="BLPH176" hidden="1">#REF!</definedName>
    <definedName name="BLPH177" hidden="1">#REF!</definedName>
    <definedName name="BLPH178" hidden="1">#REF!</definedName>
    <definedName name="BLPH179" hidden="1">#REF!</definedName>
    <definedName name="BLPH18" hidden="1">#REF!</definedName>
    <definedName name="BLPH180" hidden="1">#REF!</definedName>
    <definedName name="BLPH181" hidden="1">#REF!</definedName>
    <definedName name="BLPH182" hidden="1">#REF!</definedName>
    <definedName name="BLPH183" hidden="1">#REF!</definedName>
    <definedName name="BLPH184" hidden="1">#REF!</definedName>
    <definedName name="BLPH185" hidden="1">#REF!</definedName>
    <definedName name="BLPH186" hidden="1">#REF!</definedName>
    <definedName name="BLPH187" hidden="1">#REF!</definedName>
    <definedName name="BLPH188" hidden="1">#REF!</definedName>
    <definedName name="BLPH189" hidden="1">#REF!</definedName>
    <definedName name="BLPH19" hidden="1">#REF!</definedName>
    <definedName name="BLPH190" hidden="1">#REF!</definedName>
    <definedName name="BLPH191" hidden="1">#REF!</definedName>
    <definedName name="BLPH192" hidden="1">#REF!</definedName>
    <definedName name="BLPH193" hidden="1">#REF!</definedName>
    <definedName name="BLPH194" hidden="1">#REF!</definedName>
    <definedName name="BLPH195" hidden="1">#REF!</definedName>
    <definedName name="BLPH196" hidden="1">#REF!</definedName>
    <definedName name="BLPH197" hidden="1">#REF!</definedName>
    <definedName name="BLPH198" hidden="1">#REF!</definedName>
    <definedName name="BLPH199" hidden="1">#REF!</definedName>
    <definedName name="BLPH2" hidden="1">#REF!</definedName>
    <definedName name="BLPH20" hidden="1">#REF!</definedName>
    <definedName name="BLPH200" hidden="1">#REF!</definedName>
    <definedName name="BLPH201" hidden="1">#REF!</definedName>
    <definedName name="BLPH202" hidden="1">#REF!</definedName>
    <definedName name="BLPH203" hidden="1">#REF!</definedName>
    <definedName name="BLPH204" hidden="1">#REF!</definedName>
    <definedName name="BLPH205" hidden="1">#REF!</definedName>
    <definedName name="BLPH206" hidden="1">#REF!</definedName>
    <definedName name="BLPH207" hidden="1">#REF!</definedName>
    <definedName name="BLPH208" hidden="1">#REF!</definedName>
    <definedName name="BLPH209" hidden="1">#REF!</definedName>
    <definedName name="BLPH21" hidden="1">#REF!</definedName>
    <definedName name="BLPH210" hidden="1">#REF!</definedName>
    <definedName name="BLPH211" hidden="1">#REF!</definedName>
    <definedName name="BLPH212" hidden="1">#REF!</definedName>
    <definedName name="BLPH213" hidden="1">#REF!</definedName>
    <definedName name="BLPH214" hidden="1">#REF!</definedName>
    <definedName name="BLPH215" hidden="1">#REF!</definedName>
    <definedName name="BLPH216" hidden="1">#REF!</definedName>
    <definedName name="BLPH217" hidden="1">#REF!</definedName>
    <definedName name="BLPH218" hidden="1">#REF!</definedName>
    <definedName name="BLPH219" hidden="1">#REF!</definedName>
    <definedName name="BLPH22" hidden="1">#REF!</definedName>
    <definedName name="BLPH220" hidden="1">#REF!</definedName>
    <definedName name="BLPH221" hidden="1">#REF!</definedName>
    <definedName name="BLPH222" hidden="1">#REF!</definedName>
    <definedName name="BLPH223" hidden="1">#REF!</definedName>
    <definedName name="BLPH224" hidden="1">#REF!</definedName>
    <definedName name="BLPH225" hidden="1">#REF!</definedName>
    <definedName name="BLPH226" hidden="1">#REF!</definedName>
    <definedName name="BLPH227" hidden="1">#REF!</definedName>
    <definedName name="BLPH228" hidden="1">#REF!</definedName>
    <definedName name="BLPH229" hidden="1">#REF!</definedName>
    <definedName name="BLPH23" hidden="1">#REF!</definedName>
    <definedName name="BLPH230" hidden="1">#REF!</definedName>
    <definedName name="BLPH231" hidden="1">#REF!</definedName>
    <definedName name="BLPH232" hidden="1">#REF!</definedName>
    <definedName name="BLPH233" hidden="1">#REF!</definedName>
    <definedName name="BLPH234" hidden="1">#REF!</definedName>
    <definedName name="blph234566" hidden="1">#REF!</definedName>
    <definedName name="BLPH235" hidden="1">#REF!</definedName>
    <definedName name="BLPH236" hidden="1">#REF!</definedName>
    <definedName name="BLPH237" hidden="1">#REF!</definedName>
    <definedName name="BLPH238" hidden="1">#REF!</definedName>
    <definedName name="BLPH239" hidden="1">#REF!</definedName>
    <definedName name="BLPH24" hidden="1">#REF!</definedName>
    <definedName name="BLPH240" hidden="1">#REF!</definedName>
    <definedName name="BLPH241" hidden="1">#REF!</definedName>
    <definedName name="BLPH242" hidden="1">#REF!</definedName>
    <definedName name="BLPH243" hidden="1">#REF!</definedName>
    <definedName name="BLPH244" hidden="1">#REF!</definedName>
    <definedName name="BLPH245" hidden="1">#REF!</definedName>
    <definedName name="BLPH246" hidden="1">#REF!</definedName>
    <definedName name="BLPH247" hidden="1">#REF!</definedName>
    <definedName name="BLPH248" hidden="1">#REF!</definedName>
    <definedName name="BLPH249" hidden="1">#REF!</definedName>
    <definedName name="BLPH25" hidden="1">#REF!</definedName>
    <definedName name="BLPH250" hidden="1">#REF!</definedName>
    <definedName name="BLPH251" hidden="1">#REF!</definedName>
    <definedName name="BLPH252" hidden="1">#REF!</definedName>
    <definedName name="BLPH253" hidden="1">#REF!</definedName>
    <definedName name="BLPH254" hidden="1">#REF!</definedName>
    <definedName name="BLPH255" hidden="1">#REF!</definedName>
    <definedName name="BLPH256" hidden="1">#REF!</definedName>
    <definedName name="BLPH257" hidden="1">#REF!</definedName>
    <definedName name="BLPH258" hidden="1">#REF!</definedName>
    <definedName name="BLPH259" hidden="1">#REF!</definedName>
    <definedName name="BLPH26" hidden="1">#REF!</definedName>
    <definedName name="BLPH260" hidden="1">#REF!</definedName>
    <definedName name="BLPH261" hidden="1">#REF!</definedName>
    <definedName name="BLPH262" hidden="1">#REF!</definedName>
    <definedName name="BLPH263" hidden="1">#REF!</definedName>
    <definedName name="BLPH264" hidden="1">#REF!</definedName>
    <definedName name="BLPH265" hidden="1">#REF!</definedName>
    <definedName name="BLPH266" hidden="1">#REF!</definedName>
    <definedName name="BLPH267" hidden="1">#REF!</definedName>
    <definedName name="BLPH268" hidden="1">#REF!</definedName>
    <definedName name="BLPH269" hidden="1">#REF!</definedName>
    <definedName name="BLPH27" hidden="1">#REF!</definedName>
    <definedName name="BLPH270" hidden="1">#REF!</definedName>
    <definedName name="BLPH271" hidden="1">#REF!</definedName>
    <definedName name="BLPH272" hidden="1">#REF!</definedName>
    <definedName name="BLPH273" hidden="1">#REF!</definedName>
    <definedName name="BLPH274" hidden="1">#REF!</definedName>
    <definedName name="BLPH275" hidden="1">#REF!</definedName>
    <definedName name="BLPH276" hidden="1">#REF!</definedName>
    <definedName name="BLPH277" hidden="1">#REF!</definedName>
    <definedName name="BLPH278" hidden="1">#REF!</definedName>
    <definedName name="BLPH279" hidden="1">#REF!</definedName>
    <definedName name="BLPH28" hidden="1">#REF!</definedName>
    <definedName name="BLPH280" hidden="1">#REF!</definedName>
    <definedName name="BLPH281" hidden="1">#REF!</definedName>
    <definedName name="BLPH282" hidden="1">#REF!</definedName>
    <definedName name="BLPH283" hidden="1">#REF!</definedName>
    <definedName name="BLPH284" hidden="1">#REF!</definedName>
    <definedName name="BLPH285" hidden="1">#REF!</definedName>
    <definedName name="BLPH286" hidden="1">#REF!</definedName>
    <definedName name="BLPH287" hidden="1">#REF!</definedName>
    <definedName name="BLPH288" hidden="1">#REF!</definedName>
    <definedName name="BLPH289" hidden="1">#REF!</definedName>
    <definedName name="BLPH29" hidden="1">#REF!</definedName>
    <definedName name="BLPH290" hidden="1">#REF!</definedName>
    <definedName name="BLPH291" hidden="1">#REF!</definedName>
    <definedName name="BLPH292" hidden="1">#REF!</definedName>
    <definedName name="BLPH293" hidden="1">#REF!</definedName>
    <definedName name="BLPH294" hidden="1">#REF!</definedName>
    <definedName name="BLPH295" hidden="1">#REF!</definedName>
    <definedName name="BLPH296" hidden="1">#REF!</definedName>
    <definedName name="BLPH297" hidden="1">#REF!</definedName>
    <definedName name="BLPH298" hidden="1">#REF!</definedName>
    <definedName name="BLPH299" hidden="1">#REF!</definedName>
    <definedName name="BLPH3" hidden="1">#REF!</definedName>
    <definedName name="BLPH30" hidden="1">#REF!</definedName>
    <definedName name="BLPH300" hidden="1">#REF!</definedName>
    <definedName name="BLPH301" hidden="1">#REF!</definedName>
    <definedName name="BLPH302" hidden="1">#REF!</definedName>
    <definedName name="BLPH303" hidden="1">#REF!</definedName>
    <definedName name="BLPH304" hidden="1">#REF!</definedName>
    <definedName name="BLPH305" hidden="1">#REF!</definedName>
    <definedName name="BLPH306" hidden="1">#REF!</definedName>
    <definedName name="BLPH307" hidden="1">#REF!</definedName>
    <definedName name="BLPH308" hidden="1">#REF!</definedName>
    <definedName name="BLPH309" hidden="1">#REF!</definedName>
    <definedName name="BLPH31" hidden="1">#REF!</definedName>
    <definedName name="BLPH310" hidden="1">#REF!</definedName>
    <definedName name="BLPH311" hidden="1">#REF!</definedName>
    <definedName name="BLPH312" hidden="1">#REF!</definedName>
    <definedName name="BLPH313" hidden="1">#REF!</definedName>
    <definedName name="BLPH314" hidden="1">#REF!</definedName>
    <definedName name="BLPH315" hidden="1">#REF!</definedName>
    <definedName name="BLPH316" hidden="1">#REF!</definedName>
    <definedName name="BLPH317" hidden="1">#REF!</definedName>
    <definedName name="BLPH318" hidden="1">#REF!</definedName>
    <definedName name="BLPH319" hidden="1">#REF!</definedName>
    <definedName name="BLPH32" hidden="1">#REF!</definedName>
    <definedName name="BLPH320" hidden="1">#REF!</definedName>
    <definedName name="BLPH321" hidden="1">#REF!</definedName>
    <definedName name="BLPH322" hidden="1">#REF!</definedName>
    <definedName name="BLPH323" hidden="1">#REF!</definedName>
    <definedName name="BLPH324" hidden="1">#REF!</definedName>
    <definedName name="BLPH325" hidden="1">#REF!</definedName>
    <definedName name="BLPH326" hidden="1">#REF!</definedName>
    <definedName name="BLPH327" hidden="1">#REF!</definedName>
    <definedName name="BLPH328" hidden="1">#REF!</definedName>
    <definedName name="BLPH329" hidden="1">#REF!</definedName>
    <definedName name="BLPH33" hidden="1">#REF!</definedName>
    <definedName name="BLPH330" hidden="1">#REF!</definedName>
    <definedName name="BLPH331" hidden="1">#REF!</definedName>
    <definedName name="BLPH332" hidden="1">#REF!</definedName>
    <definedName name="BLPH333" hidden="1">#REF!</definedName>
    <definedName name="BLPH334" hidden="1">#REF!</definedName>
    <definedName name="BLPH335" hidden="1">#REF!</definedName>
    <definedName name="BLPH336" hidden="1">#REF!</definedName>
    <definedName name="BLPH337" hidden="1">#REF!</definedName>
    <definedName name="BLPH338" hidden="1">#REF!</definedName>
    <definedName name="BLPH339" hidden="1">#REF!</definedName>
    <definedName name="BLPH34" hidden="1">#REF!</definedName>
    <definedName name="BLPH340" hidden="1">#REF!</definedName>
    <definedName name="BLPH341" hidden="1">#REF!</definedName>
    <definedName name="BLPH342" hidden="1">#REF!</definedName>
    <definedName name="BLPH343" hidden="1">#REF!</definedName>
    <definedName name="BLPH344" hidden="1">#REF!</definedName>
    <definedName name="BLPH345" hidden="1">#REF!</definedName>
    <definedName name="BLPH346" hidden="1">#REF!</definedName>
    <definedName name="BLPH347" hidden="1">#REF!</definedName>
    <definedName name="BLPH348" hidden="1">#REF!</definedName>
    <definedName name="BLPH349" hidden="1">#REF!</definedName>
    <definedName name="BLPH35" hidden="1">#REF!</definedName>
    <definedName name="BLPH350" hidden="1">#REF!</definedName>
    <definedName name="BLPH351" hidden="1">#REF!</definedName>
    <definedName name="BLPH352" hidden="1">#REF!</definedName>
    <definedName name="BLPH353" hidden="1">#REF!</definedName>
    <definedName name="BLPH354" hidden="1">#REF!</definedName>
    <definedName name="BLPH355" hidden="1">#REF!</definedName>
    <definedName name="BLPH356" hidden="1">#REF!</definedName>
    <definedName name="BLPH357" hidden="1">#REF!</definedName>
    <definedName name="BLPH358" hidden="1">#REF!</definedName>
    <definedName name="BLPH359" hidden="1">#REF!</definedName>
    <definedName name="BLPH36" hidden="1">#REF!</definedName>
    <definedName name="BLPH360" hidden="1">#REF!</definedName>
    <definedName name="BLPH361" hidden="1">#REF!</definedName>
    <definedName name="BLPH362" hidden="1">#REF!</definedName>
    <definedName name="BLPH363" hidden="1">#REF!</definedName>
    <definedName name="BLPH364" hidden="1">#REF!</definedName>
    <definedName name="BLPH365" hidden="1">#REF!</definedName>
    <definedName name="BLPH366" hidden="1">#REF!</definedName>
    <definedName name="BLPH367" hidden="1">#REF!</definedName>
    <definedName name="BLPH368" hidden="1">#REF!</definedName>
    <definedName name="BLPH369" hidden="1">#REF!</definedName>
    <definedName name="BLPH37" hidden="1">#REF!</definedName>
    <definedName name="BLPH370" hidden="1">#REF!</definedName>
    <definedName name="BLPH371" hidden="1">#REF!</definedName>
    <definedName name="BLPH372" hidden="1">#REF!</definedName>
    <definedName name="BLPH373" hidden="1">#REF!</definedName>
    <definedName name="BLPH374" hidden="1">#REF!</definedName>
    <definedName name="BLPH375" hidden="1">#REF!</definedName>
    <definedName name="BLPH376" hidden="1">#REF!</definedName>
    <definedName name="BLPH377" hidden="1">#REF!</definedName>
    <definedName name="BLPH378" hidden="1">#REF!</definedName>
    <definedName name="BLPH379" hidden="1">#REF!</definedName>
    <definedName name="BLPH38" hidden="1">#REF!</definedName>
    <definedName name="BLPH380" hidden="1">#REF!</definedName>
    <definedName name="BLPH381" hidden="1">#REF!</definedName>
    <definedName name="BLPH382" hidden="1">#REF!</definedName>
    <definedName name="BLPH383" hidden="1">#REF!</definedName>
    <definedName name="BLPH384" hidden="1">#REF!</definedName>
    <definedName name="BLPH385" hidden="1">#REF!</definedName>
    <definedName name="BLPH386" hidden="1">#REF!</definedName>
    <definedName name="BLPH387" hidden="1">#REF!</definedName>
    <definedName name="BLPH388" hidden="1">#REF!</definedName>
    <definedName name="BLPH389" hidden="1">#REF!</definedName>
    <definedName name="BLPH39" hidden="1">#REF!</definedName>
    <definedName name="BLPH390" hidden="1">#REF!</definedName>
    <definedName name="BLPH391" hidden="1">#REF!</definedName>
    <definedName name="BLPH392" hidden="1">#REF!</definedName>
    <definedName name="BLPH393" hidden="1">#REF!</definedName>
    <definedName name="BLPH394" hidden="1">#REF!</definedName>
    <definedName name="BLPH395" hidden="1">#REF!</definedName>
    <definedName name="BLPH396" hidden="1">#REF!</definedName>
    <definedName name="BLPH397" hidden="1">#REF!</definedName>
    <definedName name="BLPH398" hidden="1">#REF!</definedName>
    <definedName name="BLPH399" hidden="1">#REF!</definedName>
    <definedName name="BLPH4" hidden="1">#REF!</definedName>
    <definedName name="BLPH40" hidden="1">#REF!</definedName>
    <definedName name="BLPH400" hidden="1">#REF!</definedName>
    <definedName name="BLPH401" hidden="1">#REF!</definedName>
    <definedName name="BLPH402" hidden="1">#REF!</definedName>
    <definedName name="BLPH403" hidden="1">#REF!</definedName>
    <definedName name="BLPH404" hidden="1">#REF!</definedName>
    <definedName name="BLPH405" hidden="1">#REF!</definedName>
    <definedName name="BLPH406" hidden="1">#REF!</definedName>
    <definedName name="BLPH407" hidden="1">#REF!</definedName>
    <definedName name="BLPH408" hidden="1">#REF!</definedName>
    <definedName name="BLPH409" hidden="1">#REF!</definedName>
    <definedName name="BLPH41" hidden="1">#REF!</definedName>
    <definedName name="BLPH410" hidden="1">#REF!</definedName>
    <definedName name="BLPH411" hidden="1">#REF!</definedName>
    <definedName name="BLPH412" hidden="1">#REF!</definedName>
    <definedName name="BLPH413" hidden="1">#REF!</definedName>
    <definedName name="BLPH414" hidden="1">#REF!</definedName>
    <definedName name="BLPH415" hidden="1">#REF!</definedName>
    <definedName name="BLPH416" hidden="1">#REF!</definedName>
    <definedName name="BLPH417" hidden="1">#REF!</definedName>
    <definedName name="BLPH418" hidden="1">#REF!</definedName>
    <definedName name="BLPH419" hidden="1">#REF!</definedName>
    <definedName name="BLPH42" hidden="1">#REF!</definedName>
    <definedName name="BLPH420" hidden="1">#REF!</definedName>
    <definedName name="BLPH421" hidden="1">#REF!</definedName>
    <definedName name="BLPH422" hidden="1">#REF!</definedName>
    <definedName name="BLPH423" hidden="1">#REF!</definedName>
    <definedName name="BLPH424" hidden="1">#REF!</definedName>
    <definedName name="BLPH425" hidden="1">#REF!</definedName>
    <definedName name="BLPH426" hidden="1">#REF!</definedName>
    <definedName name="BLPH427" hidden="1">#REF!</definedName>
    <definedName name="BLPH428" hidden="1">#REF!</definedName>
    <definedName name="BLPH429" hidden="1">#REF!</definedName>
    <definedName name="BLPH43" hidden="1">#REF!</definedName>
    <definedName name="BLPH430" hidden="1">#REF!</definedName>
    <definedName name="BLPH431" hidden="1">#REF!</definedName>
    <definedName name="BLPH432" hidden="1">#REF!</definedName>
    <definedName name="BLPH433" hidden="1">#REF!</definedName>
    <definedName name="BLPH434" hidden="1">#REF!</definedName>
    <definedName name="BLPH435" hidden="1">#REF!</definedName>
    <definedName name="BLPH436" hidden="1">#REF!</definedName>
    <definedName name="BLPH437" hidden="1">#REF!</definedName>
    <definedName name="BLPH438" hidden="1">#REF!</definedName>
    <definedName name="BLPH439" hidden="1">#REF!</definedName>
    <definedName name="BLPH44" hidden="1">#REF!</definedName>
    <definedName name="BLPH440" hidden="1">#REF!</definedName>
    <definedName name="BLPH441" hidden="1">#REF!</definedName>
    <definedName name="BLPH442" hidden="1">#REF!</definedName>
    <definedName name="BLPH443" hidden="1">#REF!</definedName>
    <definedName name="BLPH444" hidden="1">#REF!</definedName>
    <definedName name="BLPH445" hidden="1">#REF!</definedName>
    <definedName name="BLPH446" hidden="1">#REF!</definedName>
    <definedName name="BLPH447" hidden="1">#REF!</definedName>
    <definedName name="BLPH448" hidden="1">#REF!</definedName>
    <definedName name="BLPH449" hidden="1">#REF!</definedName>
    <definedName name="BLPH45" hidden="1">#REF!</definedName>
    <definedName name="BLPH450" hidden="1">#REF!</definedName>
    <definedName name="BLPH451" hidden="1">#REF!</definedName>
    <definedName name="BLPH452" hidden="1">#REF!</definedName>
    <definedName name="BLPH453" hidden="1">#REF!</definedName>
    <definedName name="BLPH454" hidden="1">#REF!</definedName>
    <definedName name="BLPH455" hidden="1">#REF!</definedName>
    <definedName name="BLPH456" hidden="1">#REF!</definedName>
    <definedName name="BLPH457" hidden="1">#REF!</definedName>
    <definedName name="BLPH458" hidden="1">#REF!</definedName>
    <definedName name="BLPH459" hidden="1">#REF!</definedName>
    <definedName name="BLPH46" hidden="1">#REF!</definedName>
    <definedName name="BLPH460" hidden="1">#REF!</definedName>
    <definedName name="BLPH461" hidden="1">#REF!</definedName>
    <definedName name="BLPH462" hidden="1">#REF!</definedName>
    <definedName name="BLPH463" hidden="1">#REF!</definedName>
    <definedName name="BLPH464" hidden="1">#REF!</definedName>
    <definedName name="BLPH465" hidden="1">#REF!</definedName>
    <definedName name="BLPH466" hidden="1">#REF!</definedName>
    <definedName name="BLPH467" hidden="1">#REF!</definedName>
    <definedName name="BLPH468" hidden="1">#REF!</definedName>
    <definedName name="BLPH469" hidden="1">#REF!</definedName>
    <definedName name="BLPH47" hidden="1">#REF!</definedName>
    <definedName name="BLPH470" hidden="1">#REF!</definedName>
    <definedName name="BLPH471" hidden="1">#REF!</definedName>
    <definedName name="BLPH472" hidden="1">#REF!</definedName>
    <definedName name="BLPH473" hidden="1">#REF!</definedName>
    <definedName name="BLPH474" hidden="1">#REF!</definedName>
    <definedName name="BLPH475" hidden="1">#REF!</definedName>
    <definedName name="BLPH48" hidden="1">#REF!</definedName>
    <definedName name="BLPH49" hidden="1">#REF!</definedName>
    <definedName name="BLPH5" hidden="1">#REF!</definedName>
    <definedName name="BLPH50" hidden="1">#REF!</definedName>
    <definedName name="BLPH51"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6"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 hidden="1">#REF!</definedName>
    <definedName name="BLPH90" hidden="1">#REF!</definedName>
    <definedName name="BLPH91" hidden="1">#REF!</definedName>
    <definedName name="BLPH92" hidden="1">#REF!</definedName>
    <definedName name="BLPH93" hidden="1">#REF!</definedName>
    <definedName name="BLPH94" hidden="1">#REF!</definedName>
    <definedName name="BLPH95" hidden="1">#REF!</definedName>
    <definedName name="BLPH96" hidden="1">#REF!</definedName>
    <definedName name="BLPH97" hidden="1">#REF!</definedName>
    <definedName name="BLPH98" hidden="1">#REF!</definedName>
    <definedName name="BLPH99" hidden="1">#REF!</definedName>
    <definedName name="book1" hidden="1">#REF!</definedName>
    <definedName name="cb_sChart10D6460A_opts" hidden="1">"1, 1, 1, False, 2, True, False, , 0, False, False, 1, 1"</definedName>
    <definedName name="cb_sChart10D65256_opts" hidden="1">"1, 1, 1, False, 2, True, False, , 0, False, False, 1, 1"</definedName>
    <definedName name="cb_sChart10D653EB_opts" hidden="1">"1, 1, 1, False, 2, True, False, , 0, False, False, 1, 1"</definedName>
    <definedName name="cb_sChart10D65893_opts" hidden="1">"1, 1, 1, False, 2, True, False, , 0, False, False, 1, 1"</definedName>
    <definedName name="cb_sChartEE4CE1B_opts" hidden="1">"1, 4, 1, False, 2, False, False, , 0, False, False, 1, 1"</definedName>
    <definedName name="cb_sChartEE4CF99_opts" hidden="1">"1, 1, 1, False, 2, False, False, , 0, False, False, 1, 1"</definedName>
    <definedName name="cb_sChartEE4DD06_opts" hidden="1">"1, 1, 1, False, 2, False, False, , 0, False, False, 1, 2"</definedName>
    <definedName name="cb_sChartEE4E93B_opts" hidden="1">"1, 1, 1, False, 2, False, False, , 0, False, False, 1, 1"</definedName>
    <definedName name="cb_sChartEE51E95_opts" hidden="1">"1, 1, 1, False, 2, False, False, , 0, False, False, 1, 1"</definedName>
    <definedName name="cb_sChartEED7645_opts" hidden="1">"1, 1, 1, False, 2, False, False, , 0, False, False, 1, 1"</definedName>
    <definedName name="cb_sChartEEDA195_opts" hidden="1">"1, 1, 1, False, 2, False, False, , 0, False, False, 1, 1"</definedName>
    <definedName name="cb_sChartEEDC338_opts" hidden="1">"1, 1, 1, False, 2, False, False, , 0, False, False, 1, 1"</definedName>
    <definedName name="cb_sChartEEDEDB8_opts" hidden="1">"1, 1, 1, False, 2, False, False, , 0, False, True, 1, 1"</definedName>
    <definedName name="cb_sChartEEDEE5A_opts" hidden="1">"1, 3, 1, False, 2, True, False, , 0, False, True, 1, 1"</definedName>
    <definedName name="cb_sChartEEDF178_opts" hidden="1">"1, 3, 1, False, 2, False, False, , 0, False, True, 1, 1"</definedName>
    <definedName name="cb_sChartF6A6B11_opts" hidden="1">"1, 1, 1, False, 2, True, False, , 0, False, False, 1, 1"</definedName>
    <definedName name="cb_sChartFD191DC_opts" hidden="1">"1, 3, 1, False, 2, True, False, , 0, False, True, 1, 1"</definedName>
    <definedName name="cb_sChartFD1A245_opts" hidden="1">"1, 3, 1, False, 2, True, False, , 0, False, True, 1, 1"</definedName>
    <definedName name="cb_sChartFD3F0E9_opts" hidden="1">"1, 3, 1, False, 2, True, False, , 0, False, False, 1, 1"</definedName>
    <definedName name="cb_sChartFD3F27E_opts" hidden="1">"1, 3, 1, False, 2, True, False, , 0, False, True, 1, 1"</definedName>
    <definedName name="cb_sChartFD58483_opts" hidden="1">"1, 1, 1, False, 2, True, False, , 0, False, False, 1, 1"</definedName>
    <definedName name="cb_sChartFD5C4CD_opts" hidden="1">"1, 1, 1, False, 2, True, False, , 0, False, False, 1, 1"</definedName>
    <definedName name="cb_sChartFD5D4CE_opts" hidden="1">"1, 1, 1, False, 2, True, False, , 0, False, False, 1, 1"</definedName>
    <definedName name="cb_sChartFD5DF34_opts" hidden="1">"1, 1, 1, False, 2, True, False, , 0, False, False, 1, 1"</definedName>
    <definedName name="cb_sChartFD5EFC0_opts" hidden="1">"1, 1, 1, False, 2, True, False, , 0, False, False, 1, 1"</definedName>
    <definedName name="cb_sChartFD5FDB9_opts" hidden="1">"1, 1, 1, False, 2, True, False, , 0, False, False, 1, 1"</definedName>
    <definedName name="cb_sChartFE54712_opts" hidden="1">"1, 3, 1, False, 2, True, False, , 0, False, True, 1, 1"</definedName>
    <definedName name="cccc" hidden="1">3</definedName>
    <definedName name="CIQWBGuid" hidden="1">"d27b9f03-bc95-4098-9b0e-99dbc5c5e282"</definedName>
    <definedName name="CMH"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CMH_1"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CMH_1_1"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CMH_2"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CMH_2_1"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CMH_3"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Code" hidden="1">#REF!</definedName>
    <definedName name="colton" hidden="1">{#N/A,#N/A,FALSE,"U_SUBS-97";#N/A,#N/A,FALSE,"S_BARIMP-97";#N/A,#N/A,FALSE,"S_SUBS20-97";#N/A,#N/A,FALSE,"S_VUAIMP-97";#N/A,#N/A,FALSE,"S_WTKDEV-97"}</definedName>
    <definedName name="colton_1" hidden="1">{#N/A,#N/A,FALSE,"U_SUBS-97";#N/A,#N/A,FALSE,"S_BARIMP-97";#N/A,#N/A,FALSE,"S_SUBS20-97";#N/A,#N/A,FALSE,"S_VUAIMP-97";#N/A,#N/A,FALSE,"S_WTKDEV-97"}</definedName>
    <definedName name="colton_1_1" hidden="1">{#N/A,#N/A,FALSE,"U_SUBS-97";#N/A,#N/A,FALSE,"S_BARIMP-97";#N/A,#N/A,FALSE,"S_SUBS20-97";#N/A,#N/A,FALSE,"S_VUAIMP-97";#N/A,#N/A,FALSE,"S_WTKDEV-97"}</definedName>
    <definedName name="colton_2" hidden="1">{#N/A,#N/A,FALSE,"U_SUBS-97";#N/A,#N/A,FALSE,"S_BARIMP-97";#N/A,#N/A,FALSE,"S_SUBS20-97";#N/A,#N/A,FALSE,"S_VUAIMP-97";#N/A,#N/A,FALSE,"S_WTKDEV-97"}</definedName>
    <definedName name="colton_2_1" hidden="1">{#N/A,#N/A,FALSE,"U_SUBS-97";#N/A,#N/A,FALSE,"S_BARIMP-97";#N/A,#N/A,FALSE,"S_SUBS20-97";#N/A,#N/A,FALSE,"S_VUAIMP-97";#N/A,#N/A,FALSE,"S_WTKDEV-97"}</definedName>
    <definedName name="colton_3" hidden="1">{#N/A,#N/A,FALSE,"U_SUBS-97";#N/A,#N/A,FALSE,"S_BARIMP-97";#N/A,#N/A,FALSE,"S_SUBS20-97";#N/A,#N/A,FALSE,"S_VUAIMP-97";#N/A,#N/A,FALSE,"S_WTKDEV-97"}</definedName>
    <definedName name="CompanyName2" hidden="1">#REF!</definedName>
    <definedName name="CompRange1Main" hidden="1">#REF!</definedName>
    <definedName name="CompRange2Main" hidden="1">#REF!</definedName>
    <definedName name="conf_balamended" hidden="1">{#N/A,#N/A,FALSE,"PMTABB";#N/A,#N/A,FALSE,"PMTABB"}</definedName>
    <definedName name="conf_balamended_1" hidden="1">{#N/A,#N/A,FALSE,"PMTABB";#N/A,#N/A,FALSE,"PMTABB"}</definedName>
    <definedName name="conf_balamended_1_1" hidden="1">{#N/A,#N/A,FALSE,"PMTABB";#N/A,#N/A,FALSE,"PMTABB"}</definedName>
    <definedName name="conf_balamended_2" hidden="1">{#N/A,#N/A,FALSE,"PMTABB";#N/A,#N/A,FALSE,"PMTABB"}</definedName>
    <definedName name="conf_balamended_2_1" hidden="1">{#N/A,#N/A,FALSE,"PMTABB";#N/A,#N/A,FALSE,"PMTABB"}</definedName>
    <definedName name="conf_balamended_3" hidden="1">{#N/A,#N/A,FALSE,"PMTABB";#N/A,#N/A,FALSE,"PMTABB"}</definedName>
    <definedName name="cxz"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cxz_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cxz_1_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cxz_2"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cxz_2_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cxz_3"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data1" hidden="1">#REF!</definedName>
    <definedName name="data2" hidden="1">#REF!</definedName>
    <definedName name="data3" hidden="1">#REF!</definedName>
    <definedName name="Database_2" hidden="1">#REF!</definedName>
    <definedName name="Datenbank1" hidden="1">#REF!</definedName>
    <definedName name="DateRangeCompMain" hidden="1">#REF!</definedName>
    <definedName name="DBBT" hidden="1">{#N/A,#N/A,FALSE,"Income Branch ONLY"}</definedName>
    <definedName name="DBBT_1" hidden="1">{#N/A,#N/A,FALSE,"Income Branch ONLY"}</definedName>
    <definedName name="DBBT_1_1" hidden="1">{#N/A,#N/A,FALSE,"Income Branch ONLY"}</definedName>
    <definedName name="DBBT_2" hidden="1">{#N/A,#N/A,FALSE,"Income Branch ONLY"}</definedName>
    <definedName name="DBBT_2_1" hidden="1">{#N/A,#N/A,FALSE,"Income Branch ONLY"}</definedName>
    <definedName name="DBBT_3" hidden="1">{#N/A,#N/A,FALSE,"Income Branch ONLY"}</definedName>
    <definedName name="ddd" hidden="1">#REF!</definedName>
    <definedName name="de" hidden="1">#REF!</definedName>
    <definedName name="DEF" hidden="1">#REF!</definedName>
    <definedName name="Dep"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Dep_1"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Dep_1_1"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Dep_2"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Dep_2_1"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Dep_3"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Depereciation" hidden="1">{"'Furniture&amp; O.E'!$A$4:$D$27"}</definedName>
    <definedName name="Depereciation_1" hidden="1">{"'Furniture&amp; O.E'!$A$4:$D$27"}</definedName>
    <definedName name="Depereciation_1_1" hidden="1">{"'Furniture&amp; O.E'!$A$4:$D$27"}</definedName>
    <definedName name="Depereciation_2" hidden="1">{"'Furniture&amp; O.E'!$A$4:$D$27"}</definedName>
    <definedName name="Depereciation_2_1" hidden="1">{"'Furniture&amp; O.E'!$A$4:$D$27"}</definedName>
    <definedName name="Depereciation_3" hidden="1">{"'Furniture&amp; O.E'!$A$4:$D$27"}</definedName>
    <definedName name="dfgdfsfgfsdg" hidden="1">#REF!</definedName>
    <definedName name="DFGHJK" hidden="1">8</definedName>
    <definedName name="Discount" hidden="1">#REF!</definedName>
    <definedName name="display_area_2" hidden="1">#REF!</definedName>
    <definedName name="eeeeeeee" hidden="1">{#N/A,#N/A,TRUE,"Sheet1"}</definedName>
    <definedName name="eeeeeeee_1" hidden="1">{#N/A,#N/A,TRUE,"Sheet1"}</definedName>
    <definedName name="eeeeeeee_1_1" hidden="1">{#N/A,#N/A,TRUE,"Sheet1"}</definedName>
    <definedName name="eeeeeeee_2" hidden="1">{#N/A,#N/A,TRUE,"Sheet1"}</definedName>
    <definedName name="eeeeeeee_2_1" hidden="1">{#N/A,#N/A,TRUE,"Sheet1"}</definedName>
    <definedName name="eeeeeeee_3" hidden="1">{#N/A,#N/A,TRUE,"Sheet1"}</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V__EVCOM_OPTIONS__" hidden="1">8</definedName>
    <definedName name="EV__EXPOPTIONS__" hidden="1">0</definedName>
    <definedName name="EV__LASTREFTIME__" hidden="1">"(GMT+05:30)5/14/2016 12:27:02 PM"</definedName>
    <definedName name="EV__MAXEXPCOLS__" hidden="1">100</definedName>
    <definedName name="EV__MAXEXPROWS__" hidden="1">1000</definedName>
    <definedName name="EV__MEMORYCVW__" hidden="1">0</definedName>
    <definedName name="EV__WBEVMODE__" hidden="1">0</definedName>
    <definedName name="EV__WBREFOPTIONS__" hidden="1">134217732</definedName>
    <definedName name="EV__WBVERSION__" hidden="1">0</definedName>
    <definedName name="exc" hidden="1">{"'Sheet1'!$A$4386:$N$4591"}</definedName>
    <definedName name="exc_1" hidden="1">{"'Sheet1'!$A$4386:$N$4591"}</definedName>
    <definedName name="exc_1_1" hidden="1">{"'Sheet1'!$A$4386:$N$4591"}</definedName>
    <definedName name="exc_2" hidden="1">{"'Sheet1'!$A$4386:$N$4591"}</definedName>
    <definedName name="exc_2_1" hidden="1">{"'Sheet1'!$A$4386:$N$4591"}</definedName>
    <definedName name="exc_3" hidden="1">{"'Sheet1'!$A$4386:$N$4591"}</definedName>
    <definedName name="EXHT" hidden="1">15</definedName>
    <definedName name="FAS" hidden="1">#REF!</definedName>
    <definedName name="fasdf" hidden="1">#REF!</definedName>
    <definedName name="fasfjasfla" hidden="1">#REF!</definedName>
    <definedName name="FCode" hidden="1">#REF!</definedName>
    <definedName name="February" hidden="1">{#N/A,#N/A,FALSE,"Income Branch ONLY"}</definedName>
    <definedName name="February_1" hidden="1">{#N/A,#N/A,FALSE,"Income Branch ONLY"}</definedName>
    <definedName name="February_1_1" hidden="1">{#N/A,#N/A,FALSE,"Income Branch ONLY"}</definedName>
    <definedName name="February_2" hidden="1">{#N/A,#N/A,FALSE,"Income Branch ONLY"}</definedName>
    <definedName name="February_2_1" hidden="1">{#N/A,#N/A,FALSE,"Income Branch ONLY"}</definedName>
    <definedName name="February_3" hidden="1">{#N/A,#N/A,FALSE,"Income Branch ONLY"}</definedName>
    <definedName name="ffffff" hidden="1">{#N/A,#N/A,FALSE,"Provisions"}</definedName>
    <definedName name="ffffff_1" hidden="1">{#N/A,#N/A,FALSE,"Provisions"}</definedName>
    <definedName name="ffffff_1_1" hidden="1">{#N/A,#N/A,FALSE,"Provisions"}</definedName>
    <definedName name="ffffff_2" hidden="1">{#N/A,#N/A,FALSE,"Provisions"}</definedName>
    <definedName name="ffffff_2_1" hidden="1">{#N/A,#N/A,FALSE,"Provisions"}</definedName>
    <definedName name="ffffff_3" hidden="1">{#N/A,#N/A,FALSE,"Provisions"}</definedName>
    <definedName name="GB" hidden="1">{#N/A,#N/A,FALSE,"Income Branch ONLY"}</definedName>
    <definedName name="GB_1" hidden="1">{#N/A,#N/A,FALSE,"Income Branch ONLY"}</definedName>
    <definedName name="GB_1_1" hidden="1">{#N/A,#N/A,FALSE,"Income Branch ONLY"}</definedName>
    <definedName name="GB_2" hidden="1">{#N/A,#N/A,FALSE,"Income Branch ONLY"}</definedName>
    <definedName name="GB_2_1" hidden="1">{#N/A,#N/A,FALSE,"Income Branch ONLY"}</definedName>
    <definedName name="GB_3" hidden="1">{#N/A,#N/A,FALSE,"Income Branch ONLY"}</definedName>
    <definedName name="ggg" hidden="1">{#N/A,#N/A,TRUE,"Sheet1"}</definedName>
    <definedName name="gggggggggggg" hidden="1">#REF!</definedName>
    <definedName name="gglgs" hidden="1">#REF!</definedName>
    <definedName name="gk0901int" hidden="1">{#N/A,#N/A,FALSE,"PMTABB";#N/A,#N/A,FALSE,"PMTABB"}</definedName>
    <definedName name="gk0901int_1" hidden="1">{#N/A,#N/A,FALSE,"PMTABB";#N/A,#N/A,FALSE,"PMTABB"}</definedName>
    <definedName name="gk0901int_1_1" hidden="1">{#N/A,#N/A,FALSE,"PMTABB";#N/A,#N/A,FALSE,"PMTABB"}</definedName>
    <definedName name="gk0901int_2" hidden="1">{#N/A,#N/A,FALSE,"PMTABB";#N/A,#N/A,FALSE,"PMTABB"}</definedName>
    <definedName name="gk0901int_2_1" hidden="1">{#N/A,#N/A,FALSE,"PMTABB";#N/A,#N/A,FALSE,"PMTABB"}</definedName>
    <definedName name="gk0901int_3" hidden="1">{#N/A,#N/A,FALSE,"PMTABB";#N/A,#N/A,FALSE,"PMTABB"}</definedName>
    <definedName name="h" hidden="1">{#N/A,#N/A,TRUE,"Sheet1"}</definedName>
    <definedName name="h_1" hidden="1">{#N/A,#N/A,TRUE,"Sheet1"}</definedName>
    <definedName name="h_1_1" hidden="1">{#N/A,#N/A,TRUE,"Sheet1"}</definedName>
    <definedName name="h_2" hidden="1">{#N/A,#N/A,TRUE,"Sheet1"}</definedName>
    <definedName name="h_2_1" hidden="1">{#N/A,#N/A,TRUE,"Sheet1"}</definedName>
    <definedName name="h_3" hidden="1">{#N/A,#N/A,TRUE,"Sheet1"}</definedName>
    <definedName name="hh" hidden="1">{"'Detail Summary'!$A$1:$F$83"}</definedName>
    <definedName name="hh_1" hidden="1">{"'Detail Summary'!$A$1:$F$83"}</definedName>
    <definedName name="hh_1_1" hidden="1">{"'Detail Summary'!$A$1:$F$83"}</definedName>
    <definedName name="hh_2" hidden="1">{"'Detail Summary'!$A$1:$F$83"}</definedName>
    <definedName name="hh_2_1" hidden="1">{"'Detail Summary'!$A$1:$F$83"}</definedName>
    <definedName name="hh_3" hidden="1">{"'Detail Summary'!$A$1:$F$83"}</definedName>
    <definedName name="hhh"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hhh_1"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hhh_1_1"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hhh_2"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hhh_2_1"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hhh_3"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HiddenRows" hidden="1">#REF!</definedName>
    <definedName name="hjfsadjklsd" hidden="1">#REF!</definedName>
    <definedName name="hss" hidden="1">#REF!</definedName>
    <definedName name="HTML_CodePage" hidden="1">1252</definedName>
    <definedName name="HTML_Control" hidden="1">{"'Sheet1'!$A$4386:$N$4591"}</definedName>
    <definedName name="HTML_Control_1" hidden="1">{"'Sheet1'!$A$4386:$N$4591"}</definedName>
    <definedName name="HTML_Control_1_1" hidden="1">{"'Sheet1'!$A$4386:$N$4591"}</definedName>
    <definedName name="HTML_Control_2" hidden="1">{"'Sheet1'!$A$4386:$N$4591"}</definedName>
    <definedName name="HTML_Control_2_1" hidden="1">{"'Sheet1'!$A$4386:$N$4591"}</definedName>
    <definedName name="HTML_Control_3" hidden="1">{"'Sheet1'!$A$4386:$N$4591"}</definedName>
    <definedName name="HTML_Description" hidden="1">""</definedName>
    <definedName name="HTML_Email" hidden="1">""</definedName>
    <definedName name="HTML_Header" hidden="1">"Int.-Cem.unit -SUMMARY"</definedName>
    <definedName name="HTML_LastUpdate" hidden="1">"6/5/98"</definedName>
    <definedName name="HTML_LineAfter" hidden="1">FALSE</definedName>
    <definedName name="HTML_LineBefore" hidden="1">FALSE</definedName>
    <definedName name="HTML_Name" hidden="1">"Paul"</definedName>
    <definedName name="HTML_OBDlg2" hidden="1">TRUE</definedName>
    <definedName name="HTML_OBDlg4" hidden="1">TRUE</definedName>
    <definedName name="HTML_OS" hidden="1">0</definedName>
    <definedName name="HTML_PathFile" hidden="1">"C:\Finance\Paul\MyHTML.htm"</definedName>
    <definedName name="HTML_Title" hidden="1">"Int &amp; Dep"</definedName>
    <definedName name="imprim1"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imprim1_1"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imprim1_1_1"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imprim1_2"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imprim1_2_1"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imprim1_3"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IQ_ADDIN" hidden="1">"AUTO"</definedName>
    <definedName name="IQ_DNTM" hidden="1">700000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MTD" hidden="1">800000</definedName>
    <definedName name="IQ_NAMES_REVISION_DATE_" hidden="1">43585.4594791667</definedName>
    <definedName name="IQ_QTD" hidden="1">750000</definedName>
    <definedName name="IQ_TODAY" hidden="1">0</definedName>
    <definedName name="IQ_YTDMONTH" hidden="1">130000</definedName>
    <definedName name="k" hidden="1">{"assumptions",#N/A,FALSE,"HC-TOTAL";"misc. - standards",#N/A,FALSE,"HC-TOTAL";"misc - total",#N/A,FALSE,"HC-TOTAL";"R&amp;M - STANDARDS",#N/A,FALSE,"HC-TOTAL";"R&amp;M - TOTAL",#N/A,FALSE,"I.T. COSTS";"IT COSTS - STD.",#N/A,FALSE,"HC-TOTAL";"IT COSTS - TOTAL",#N/A,FALSE,"HC-TOTAL";"SPACE COSTS - STD.",#N/A,FALSE,"HC-TOTAL";"SPACE COSTS - TOTAL",#N/A,FALSE,"HC-TOTAL";"RENT",#N/A,FALSE,"HC-TOTAL";"COST SHEET",#N/A,FALSE,"HC-TOTAL";"COMM. LINKS",#N/A,FALSE,"HC-TOTAL";"ADVERTISEMENT",#N/A,FALSE,"HC-TOTAL";"business support head count",#N/A,FALSE,"HC-TOTAL";"capacity",#N/A,FALSE,"HC-TOTAL";"capacity",#N/A,FALSE,"HC-TOTAL"}</definedName>
    <definedName name="k_1" hidden="1">{"assumptions",#N/A,FALSE,"HC-TOTAL";"misc. - standards",#N/A,FALSE,"HC-TOTAL";"misc - total",#N/A,FALSE,"HC-TOTAL";"R&amp;M - STANDARDS",#N/A,FALSE,"HC-TOTAL";"R&amp;M - TOTAL",#N/A,FALSE,"I.T. COSTS";"IT COSTS - STD.",#N/A,FALSE,"HC-TOTAL";"IT COSTS - TOTAL",#N/A,FALSE,"HC-TOTAL";"SPACE COSTS - STD.",#N/A,FALSE,"HC-TOTAL";"SPACE COSTS - TOTAL",#N/A,FALSE,"HC-TOTAL";"RENT",#N/A,FALSE,"HC-TOTAL";"COST SHEET",#N/A,FALSE,"HC-TOTAL";"COMM. LINKS",#N/A,FALSE,"HC-TOTAL";"ADVERTISEMENT",#N/A,FALSE,"HC-TOTAL";"business support head count",#N/A,FALSE,"HC-TOTAL";"capacity",#N/A,FALSE,"HC-TOTAL";"capacity",#N/A,FALSE,"HC-TOTAL"}</definedName>
    <definedName name="k_1_1" hidden="1">{"assumptions",#N/A,FALSE,"HC-TOTAL";"misc. - standards",#N/A,FALSE,"HC-TOTAL";"misc - total",#N/A,FALSE,"HC-TOTAL";"R&amp;M - STANDARDS",#N/A,FALSE,"HC-TOTAL";"R&amp;M - TOTAL",#N/A,FALSE,"I.T. COSTS";"IT COSTS - STD.",#N/A,FALSE,"HC-TOTAL";"IT COSTS - TOTAL",#N/A,FALSE,"HC-TOTAL";"SPACE COSTS - STD.",#N/A,FALSE,"HC-TOTAL";"SPACE COSTS - TOTAL",#N/A,FALSE,"HC-TOTAL";"RENT",#N/A,FALSE,"HC-TOTAL";"COST SHEET",#N/A,FALSE,"HC-TOTAL";"COMM. LINKS",#N/A,FALSE,"HC-TOTAL";"ADVERTISEMENT",#N/A,FALSE,"HC-TOTAL";"business support head count",#N/A,FALSE,"HC-TOTAL";"capacity",#N/A,FALSE,"HC-TOTAL";"capacity",#N/A,FALSE,"HC-TOTAL"}</definedName>
    <definedName name="k_2" hidden="1">{"assumptions",#N/A,FALSE,"HC-TOTAL";"misc. - standards",#N/A,FALSE,"HC-TOTAL";"misc - total",#N/A,FALSE,"HC-TOTAL";"R&amp;M - STANDARDS",#N/A,FALSE,"HC-TOTAL";"R&amp;M - TOTAL",#N/A,FALSE,"I.T. COSTS";"IT COSTS - STD.",#N/A,FALSE,"HC-TOTAL";"IT COSTS - TOTAL",#N/A,FALSE,"HC-TOTAL";"SPACE COSTS - STD.",#N/A,FALSE,"HC-TOTAL";"SPACE COSTS - TOTAL",#N/A,FALSE,"HC-TOTAL";"RENT",#N/A,FALSE,"HC-TOTAL";"COST SHEET",#N/A,FALSE,"HC-TOTAL";"COMM. LINKS",#N/A,FALSE,"HC-TOTAL";"ADVERTISEMENT",#N/A,FALSE,"HC-TOTAL";"business support head count",#N/A,FALSE,"HC-TOTAL";"capacity",#N/A,FALSE,"HC-TOTAL";"capacity",#N/A,FALSE,"HC-TOTAL"}</definedName>
    <definedName name="k_2_1" hidden="1">{"assumptions",#N/A,FALSE,"HC-TOTAL";"misc. - standards",#N/A,FALSE,"HC-TOTAL";"misc - total",#N/A,FALSE,"HC-TOTAL";"R&amp;M - STANDARDS",#N/A,FALSE,"HC-TOTAL";"R&amp;M - TOTAL",#N/A,FALSE,"I.T. COSTS";"IT COSTS - STD.",#N/A,FALSE,"HC-TOTAL";"IT COSTS - TOTAL",#N/A,FALSE,"HC-TOTAL";"SPACE COSTS - STD.",#N/A,FALSE,"HC-TOTAL";"SPACE COSTS - TOTAL",#N/A,FALSE,"HC-TOTAL";"RENT",#N/A,FALSE,"HC-TOTAL";"COST SHEET",#N/A,FALSE,"HC-TOTAL";"COMM. LINKS",#N/A,FALSE,"HC-TOTAL";"ADVERTISEMENT",#N/A,FALSE,"HC-TOTAL";"business support head count",#N/A,FALSE,"HC-TOTAL";"capacity",#N/A,FALSE,"HC-TOTAL";"capacity",#N/A,FALSE,"HC-TOTAL"}</definedName>
    <definedName name="k_3" hidden="1">{"assumptions",#N/A,FALSE,"HC-TOTAL";"misc. - standards",#N/A,FALSE,"HC-TOTAL";"misc - total",#N/A,FALSE,"HC-TOTAL";"R&amp;M - STANDARDS",#N/A,FALSE,"HC-TOTAL";"R&amp;M - TOTAL",#N/A,FALSE,"I.T. COSTS";"IT COSTS - STD.",#N/A,FALSE,"HC-TOTAL";"IT COSTS - TOTAL",#N/A,FALSE,"HC-TOTAL";"SPACE COSTS - STD.",#N/A,FALSE,"HC-TOTAL";"SPACE COSTS - TOTAL",#N/A,FALSE,"HC-TOTAL";"RENT",#N/A,FALSE,"HC-TOTAL";"COST SHEET",#N/A,FALSE,"HC-TOTAL";"COMM. LINKS",#N/A,FALSE,"HC-TOTAL";"ADVERTISEMENT",#N/A,FALSE,"HC-TOTAL";"business support head count",#N/A,FALSE,"HC-TOTAL";"capacity",#N/A,FALSE,"HC-TOTAL";"capacity",#N/A,FALSE,"HC-TOTAL"}</definedName>
    <definedName name="kay" hidden="1">#REF!</definedName>
    <definedName name="KUULSD" hidden="1">{#N/A,#N/A,FALSE,"COMP"}</definedName>
    <definedName name="KUULSD_1" hidden="1">{#N/A,#N/A,FALSE,"COMP"}</definedName>
    <definedName name="KUULSD_1_1" hidden="1">{#N/A,#N/A,FALSE,"COMP"}</definedName>
    <definedName name="KUULSD_2" hidden="1">{#N/A,#N/A,FALSE,"COMP"}</definedName>
    <definedName name="KUULSD_2_1" hidden="1">{#N/A,#N/A,FALSE,"COMP"}</definedName>
    <definedName name="KUULSD_3" hidden="1">{#N/A,#N/A,FALSE,"COMP"}</definedName>
    <definedName name="kyd.ChngCell.01." hidden="1">#REF!</definedName>
    <definedName name="kyd.ChngDateCell." hidden="1">#REF!</definedName>
    <definedName name="kyd.CounterLimitCell.01." hidden="1">"x"</definedName>
    <definedName name="kyd.Dim.01." hidden="1">"TM1SERV:depts"</definedName>
    <definedName name="kyd.ElementList.01." hidden="1">#REF!</definedName>
    <definedName name="kyd.ElementType.01." hidden="1">3</definedName>
    <definedName name="kyd.FileNameCell." hidden="1">#REF!</definedName>
    <definedName name="kyd.FileSaveDir." hidden="1">"S:\finance\ADMIN\STEPHEN\"</definedName>
    <definedName name="kyd.ItemType.01." hidden="1">2</definedName>
    <definedName name="kyd.KillLinks." hidden="1">1</definedName>
    <definedName name="kyd.MacroAtEnd." hidden="1">""</definedName>
    <definedName name="kyd.MacroEachCycle." hidden="1">""</definedName>
    <definedName name="kyd.MacroEndOfEachCycle." hidden="1">""</definedName>
    <definedName name="kyd.MemoSortHide." hidden="1">FALSE</definedName>
    <definedName name="kyd.NumLevels.01." hidden="1">999</definedName>
    <definedName name="kyd.PanicStop." hidden="1">FALSE</definedName>
    <definedName name="kyd.ParentName.01." hidden="1">"Offshore Group"</definedName>
    <definedName name="kyd.Password." hidden="1">""</definedName>
    <definedName name="kyd.PreScreenData." hidden="1">FALSE</definedName>
    <definedName name="kyd.PrintMemo." hidden="1">FALSE</definedName>
    <definedName name="kyd.PrintParent.01." hidden="1">TRUE</definedName>
    <definedName name="kyd.PrintStdWhen." hidden="1">3</definedName>
    <definedName name="kyd.Protect1." hidden="1">"input"</definedName>
    <definedName name="kyd.ProtWbkStruct." hidden="1">1</definedName>
    <definedName name="kyd.ProtWbkWin." hidden="1">-4146</definedName>
    <definedName name="kyd.ReplaceFile." hidden="1">1</definedName>
    <definedName name="kyd.SaveAsFile." hidden="1">TRUE</definedName>
    <definedName name="kyd.SaveCopy." hidden="1">2</definedName>
    <definedName name="kyd.SaveCopyAlertCell." hidden="1">#REF!</definedName>
    <definedName name="kyd.SaveMemo." hidden="1">FALSE</definedName>
    <definedName name="kyd.SelectString.01." hidden="1">"*"</definedName>
    <definedName name="kyd.StdSortHide." hidden="1">FALSE</definedName>
    <definedName name="kyd.StopRow." hidden="1">65536</definedName>
    <definedName name="kyd.WriteMemWhenOptn." hidden="1">3</definedName>
    <definedName name="LLLA" hidden="1">{#N/A,#N/A,FALSE,"U_SUBS-97";#N/A,#N/A,FALSE,"S_BARIMP-97";#N/A,#N/A,FALSE,"S_SUBS20-97";#N/A,#N/A,FALSE,"S_VUAIMP-97";#N/A,#N/A,FALSE,"S_WTKDEV-97"}</definedName>
    <definedName name="LLLA_1" hidden="1">{#N/A,#N/A,FALSE,"U_SUBS-97";#N/A,#N/A,FALSE,"S_BARIMP-97";#N/A,#N/A,FALSE,"S_SUBS20-97";#N/A,#N/A,FALSE,"S_VUAIMP-97";#N/A,#N/A,FALSE,"S_WTKDEV-97"}</definedName>
    <definedName name="LLLA_1_1" hidden="1">{#N/A,#N/A,FALSE,"U_SUBS-97";#N/A,#N/A,FALSE,"S_BARIMP-97";#N/A,#N/A,FALSE,"S_SUBS20-97";#N/A,#N/A,FALSE,"S_VUAIMP-97";#N/A,#N/A,FALSE,"S_WTKDEV-97"}</definedName>
    <definedName name="LLLA_2" hidden="1">{#N/A,#N/A,FALSE,"U_SUBS-97";#N/A,#N/A,FALSE,"S_BARIMP-97";#N/A,#N/A,FALSE,"S_SUBS20-97";#N/A,#N/A,FALSE,"S_VUAIMP-97";#N/A,#N/A,FALSE,"S_WTKDEV-97"}</definedName>
    <definedName name="LLLA_2_1" hidden="1">{#N/A,#N/A,FALSE,"U_SUBS-97";#N/A,#N/A,FALSE,"S_BARIMP-97";#N/A,#N/A,FALSE,"S_SUBS20-97";#N/A,#N/A,FALSE,"S_VUAIMP-97";#N/A,#N/A,FALSE,"S_WTKDEV-97"}</definedName>
    <definedName name="LLLA_3" hidden="1">{#N/A,#N/A,FALSE,"U_SUBS-97";#N/A,#N/A,FALSE,"S_BARIMP-97";#N/A,#N/A,FALSE,"S_SUBS20-97";#N/A,#N/A,FALSE,"S_VUAIMP-97";#N/A,#N/A,FALSE,"S_WTKDEV-97"}</definedName>
    <definedName name="mm" hidden="1">{#N/A,#N/A,TRUE,"Sheet1"}</definedName>
    <definedName name="mm_1" hidden="1">{#N/A,#N/A,TRUE,"Sheet1"}</definedName>
    <definedName name="mm_1_1" hidden="1">{#N/A,#N/A,TRUE,"Sheet1"}</definedName>
    <definedName name="mm_2" hidden="1">{#N/A,#N/A,TRUE,"Sheet1"}</definedName>
    <definedName name="mm_2_1" hidden="1">{#N/A,#N/A,TRUE,"Sheet1"}</definedName>
    <definedName name="mm_3" hidden="1">{#N/A,#N/A,TRUE,"Sheet1"}</definedName>
    <definedName name="n" hidden="1">#REF!</definedName>
    <definedName name="naresh" hidden="1">#REF!</definedName>
    <definedName name="NEWColton" hidden="1">{#N/A,#N/A,FALSE,"U_SUBS-97";#N/A,#N/A,FALSE,"S_BARIMP-97";#N/A,#N/A,FALSE,"S_SUBS20-97";#N/A,#N/A,FALSE,"S_VUAIMP-97";#N/A,#N/A,FALSE,"S_WTKDEV-97"}</definedName>
    <definedName name="NEWColton_1" hidden="1">{#N/A,#N/A,FALSE,"U_SUBS-97";#N/A,#N/A,FALSE,"S_BARIMP-97";#N/A,#N/A,FALSE,"S_SUBS20-97";#N/A,#N/A,FALSE,"S_VUAIMP-97";#N/A,#N/A,FALSE,"S_WTKDEV-97"}</definedName>
    <definedName name="NEWColton_1_1" hidden="1">{#N/A,#N/A,FALSE,"U_SUBS-97";#N/A,#N/A,FALSE,"S_BARIMP-97";#N/A,#N/A,FALSE,"S_SUBS20-97";#N/A,#N/A,FALSE,"S_VUAIMP-97";#N/A,#N/A,FALSE,"S_WTKDEV-97"}</definedName>
    <definedName name="NEWColton_2" hidden="1">{#N/A,#N/A,FALSE,"U_SUBS-97";#N/A,#N/A,FALSE,"S_BARIMP-97";#N/A,#N/A,FALSE,"S_SUBS20-97";#N/A,#N/A,FALSE,"S_VUAIMP-97";#N/A,#N/A,FALSE,"S_WTKDEV-97"}</definedName>
    <definedName name="NEWColton_2_1" hidden="1">{#N/A,#N/A,FALSE,"U_SUBS-97";#N/A,#N/A,FALSE,"S_BARIMP-97";#N/A,#N/A,FALSE,"S_SUBS20-97";#N/A,#N/A,FALSE,"S_VUAIMP-97";#N/A,#N/A,FALSE,"S_WTKDEV-97"}</definedName>
    <definedName name="NEWColton_3" hidden="1">{#N/A,#N/A,FALSE,"U_SUBS-97";#N/A,#N/A,FALSE,"S_BARIMP-97";#N/A,#N/A,FALSE,"S_SUBS20-97";#N/A,#N/A,FALSE,"S_VUAIMP-97";#N/A,#N/A,FALSE,"S_WTKDEV-97"}</definedName>
    <definedName name="nk" hidden="1">#REF!</definedName>
    <definedName name="nszgd" hidden="1">{#N/A,#N/A,FALSE,"Assets"}</definedName>
    <definedName name="nszgd_1" hidden="1">{#N/A,#N/A,FALSE,"Assets"}</definedName>
    <definedName name="nszgd_1_1" hidden="1">{#N/A,#N/A,FALSE,"Assets"}</definedName>
    <definedName name="nszgd_2" hidden="1">{#N/A,#N/A,FALSE,"Assets"}</definedName>
    <definedName name="nszgd_2_1" hidden="1">{#N/A,#N/A,FALSE,"Assets"}</definedName>
    <definedName name="nszgd_3" hidden="1">{#N/A,#N/A,FALSE,"Assets"}</definedName>
    <definedName name="Number2" hidden="1">{#N/A,#N/A,FALSE,"Highlights";#N/A,#N/A,FALSE,"Income";#N/A,#N/A,FALSE,"Revenue";#N/A,#N/A,FALSE,"Expenses";#N/A,#N/A,FALSE,"Provisions";#N/A,#N/A,FALSE,"Income % of Revenue";#N/A,#N/A,FALSE,"Comp % of Revenue";#N/A,#N/A,FALSE,"DBNA ROE";#N/A,#N/A,FALSE,"ROE by Product"}</definedName>
    <definedName name="Number2_1" hidden="1">{#N/A,#N/A,FALSE,"Highlights";#N/A,#N/A,FALSE,"Income";#N/A,#N/A,FALSE,"Revenue";#N/A,#N/A,FALSE,"Expenses";#N/A,#N/A,FALSE,"Provisions";#N/A,#N/A,FALSE,"Income % of Revenue";#N/A,#N/A,FALSE,"Comp % of Revenue";#N/A,#N/A,FALSE,"DBNA ROE";#N/A,#N/A,FALSE,"ROE by Product"}</definedName>
    <definedName name="Number2_1_1" hidden="1">{#N/A,#N/A,FALSE,"Highlights";#N/A,#N/A,FALSE,"Income";#N/A,#N/A,FALSE,"Revenue";#N/A,#N/A,FALSE,"Expenses";#N/A,#N/A,FALSE,"Provisions";#N/A,#N/A,FALSE,"Income % of Revenue";#N/A,#N/A,FALSE,"Comp % of Revenue";#N/A,#N/A,FALSE,"DBNA ROE";#N/A,#N/A,FALSE,"ROE by Product"}</definedName>
    <definedName name="Number2_2" hidden="1">{#N/A,#N/A,FALSE,"Highlights";#N/A,#N/A,FALSE,"Income";#N/A,#N/A,FALSE,"Revenue";#N/A,#N/A,FALSE,"Expenses";#N/A,#N/A,FALSE,"Provisions";#N/A,#N/A,FALSE,"Income % of Revenue";#N/A,#N/A,FALSE,"Comp % of Revenue";#N/A,#N/A,FALSE,"DBNA ROE";#N/A,#N/A,FALSE,"ROE by Product"}</definedName>
    <definedName name="Number2_2_1" hidden="1">{#N/A,#N/A,FALSE,"Highlights";#N/A,#N/A,FALSE,"Income";#N/A,#N/A,FALSE,"Revenue";#N/A,#N/A,FALSE,"Expenses";#N/A,#N/A,FALSE,"Provisions";#N/A,#N/A,FALSE,"Income % of Revenue";#N/A,#N/A,FALSE,"Comp % of Revenue";#N/A,#N/A,FALSE,"DBNA ROE";#N/A,#N/A,FALSE,"ROE by Product"}</definedName>
    <definedName name="Number2_3" hidden="1">{#N/A,#N/A,FALSE,"Highlights";#N/A,#N/A,FALSE,"Income";#N/A,#N/A,FALSE,"Revenue";#N/A,#N/A,FALSE,"Expenses";#N/A,#N/A,FALSE,"Provisions";#N/A,#N/A,FALSE,"Income % of Revenue";#N/A,#N/A,FALSE,"Comp % of Revenue";#N/A,#N/A,FALSE,"DBNA ROE";#N/A,#N/A,FALSE,"ROE by Product"}</definedName>
    <definedName name="one" hidden="1">{#N/A,#N/A,FALSE,"One Pager";#N/A,#N/A,FALSE,"Technical"}</definedName>
    <definedName name="one_1" hidden="1">{#N/A,#N/A,FALSE,"One Pager";#N/A,#N/A,FALSE,"Technical"}</definedName>
    <definedName name="one_1_1" hidden="1">{#N/A,#N/A,FALSE,"One Pager";#N/A,#N/A,FALSE,"Technical"}</definedName>
    <definedName name="one_2" hidden="1">{#N/A,#N/A,FALSE,"One Pager";#N/A,#N/A,FALSE,"Technical"}</definedName>
    <definedName name="one_2_1" hidden="1">{#N/A,#N/A,FALSE,"One Pager";#N/A,#N/A,FALSE,"Technical"}</definedName>
    <definedName name="one_3" hidden="1">{#N/A,#N/A,FALSE,"One Pager";#N/A,#N/A,FALSE,"Technical"}</definedName>
    <definedName name="OrderTable" hidden="1">#REF!</definedName>
    <definedName name="PopCache_FA_MASS_ADDITIONS_ASSET_TYPE" hidden="1">#REF!</definedName>
    <definedName name="PopCache_FA_MASS_ADDITIONS_DEPRECIATE_FLAG" hidden="1">#REF!</definedName>
    <definedName name="pp" hidden="1">{#N/A,#N/A,FALSE,"COMICRO";#N/A,#N/A,FALSE,"BALSCH";#N/A,#N/A,FALSE,"GLASS";#N/A,#N/A,FALSE,"DEPRE";#N/A,#N/A,FALSE,"A&amp;MCUR";#N/A,#N/A,FALSE,"AGEANAlysis";#N/A,#N/A,FALSE,"CHECKS";#N/A,#N/A,FALSE,"CHECKS"}</definedName>
    <definedName name="pp_1" hidden="1">{#N/A,#N/A,FALSE,"COMICRO";#N/A,#N/A,FALSE,"BALSCH";#N/A,#N/A,FALSE,"GLASS";#N/A,#N/A,FALSE,"DEPRE";#N/A,#N/A,FALSE,"A&amp;MCUR";#N/A,#N/A,FALSE,"AGEANAlysis";#N/A,#N/A,FALSE,"CHECKS";#N/A,#N/A,FALSE,"CHECKS"}</definedName>
    <definedName name="pp_1_1" hidden="1">{#N/A,#N/A,FALSE,"COMICRO";#N/A,#N/A,FALSE,"BALSCH";#N/A,#N/A,FALSE,"GLASS";#N/A,#N/A,FALSE,"DEPRE";#N/A,#N/A,FALSE,"A&amp;MCUR";#N/A,#N/A,FALSE,"AGEANAlysis";#N/A,#N/A,FALSE,"CHECKS";#N/A,#N/A,FALSE,"CHECKS"}</definedName>
    <definedName name="pp_2" hidden="1">{#N/A,#N/A,FALSE,"COMICRO";#N/A,#N/A,FALSE,"BALSCH";#N/A,#N/A,FALSE,"GLASS";#N/A,#N/A,FALSE,"DEPRE";#N/A,#N/A,FALSE,"A&amp;MCUR";#N/A,#N/A,FALSE,"AGEANAlysis";#N/A,#N/A,FALSE,"CHECKS";#N/A,#N/A,FALSE,"CHECKS"}</definedName>
    <definedName name="pp_2_1" hidden="1">{#N/A,#N/A,FALSE,"COMICRO";#N/A,#N/A,FALSE,"BALSCH";#N/A,#N/A,FALSE,"GLASS";#N/A,#N/A,FALSE,"DEPRE";#N/A,#N/A,FALSE,"A&amp;MCUR";#N/A,#N/A,FALSE,"AGEANAlysis";#N/A,#N/A,FALSE,"CHECKS";#N/A,#N/A,FALSE,"CHECKS"}</definedName>
    <definedName name="pp_3" hidden="1">{#N/A,#N/A,FALSE,"COMICRO";#N/A,#N/A,FALSE,"BALSCH";#N/A,#N/A,FALSE,"GLASS";#N/A,#N/A,FALSE,"DEPRE";#N/A,#N/A,FALSE,"A&amp;MCUR";#N/A,#N/A,FALSE,"AGEANAlysis";#N/A,#N/A,FALSE,"CHECKS";#N/A,#N/A,FALSE,"CHECKS"}</definedName>
    <definedName name="prakash" hidden="1">{#N/A,#N/A,FALSE,"COMICRO";#N/A,#N/A,FALSE,"BALSCH";#N/A,#N/A,FALSE,"GLASS";#N/A,#N/A,FALSE,"DEPRE";#N/A,#N/A,FALSE,"A&amp;MCUR";#N/A,#N/A,FALSE,"AGEANAlysis";#N/A,#N/A,FALSE,"CHECKS";#N/A,#N/A,FALSE,"CHECKS"}</definedName>
    <definedName name="prakash_1" hidden="1">{#N/A,#N/A,FALSE,"COMICRO";#N/A,#N/A,FALSE,"BALSCH";#N/A,#N/A,FALSE,"GLASS";#N/A,#N/A,FALSE,"DEPRE";#N/A,#N/A,FALSE,"A&amp;MCUR";#N/A,#N/A,FALSE,"AGEANAlysis";#N/A,#N/A,FALSE,"CHECKS";#N/A,#N/A,FALSE,"CHECKS"}</definedName>
    <definedName name="prakash_1_1" hidden="1">{#N/A,#N/A,FALSE,"COMICRO";#N/A,#N/A,FALSE,"BALSCH";#N/A,#N/A,FALSE,"GLASS";#N/A,#N/A,FALSE,"DEPRE";#N/A,#N/A,FALSE,"A&amp;MCUR";#N/A,#N/A,FALSE,"AGEANAlysis";#N/A,#N/A,FALSE,"CHECKS";#N/A,#N/A,FALSE,"CHECKS"}</definedName>
    <definedName name="prakash_2" hidden="1">{#N/A,#N/A,FALSE,"COMICRO";#N/A,#N/A,FALSE,"BALSCH";#N/A,#N/A,FALSE,"GLASS";#N/A,#N/A,FALSE,"DEPRE";#N/A,#N/A,FALSE,"A&amp;MCUR";#N/A,#N/A,FALSE,"AGEANAlysis";#N/A,#N/A,FALSE,"CHECKS";#N/A,#N/A,FALSE,"CHECKS"}</definedName>
    <definedName name="prakash_2_1" hidden="1">{#N/A,#N/A,FALSE,"COMICRO";#N/A,#N/A,FALSE,"BALSCH";#N/A,#N/A,FALSE,"GLASS";#N/A,#N/A,FALSE,"DEPRE";#N/A,#N/A,FALSE,"A&amp;MCUR";#N/A,#N/A,FALSE,"AGEANAlysis";#N/A,#N/A,FALSE,"CHECKS";#N/A,#N/A,FALSE,"CHECKS"}</definedName>
    <definedName name="prakash_3" hidden="1">{#N/A,#N/A,FALSE,"COMICRO";#N/A,#N/A,FALSE,"BALSCH";#N/A,#N/A,FALSE,"GLASS";#N/A,#N/A,FALSE,"DEPRE";#N/A,#N/A,FALSE,"A&amp;MCUR";#N/A,#N/A,FALSE,"AGEANAlysis";#N/A,#N/A,FALSE,"CHECKS";#N/A,#N/A,FALSE,"CHECKS"}</definedName>
    <definedName name="Praveen"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Praveen_1"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Praveen_1_1"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Praveen_2"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Praveen_2_1"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Praveen_3"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PriorMonth2" hidden="1">{#N/A,#N/A,FALSE,"Income Branch ONLY"}</definedName>
    <definedName name="PriorMonth2_1" hidden="1">{#N/A,#N/A,FALSE,"Income Branch ONLY"}</definedName>
    <definedName name="PriorMonth2_1_1" hidden="1">{#N/A,#N/A,FALSE,"Income Branch ONLY"}</definedName>
    <definedName name="PriorMonth2_2" hidden="1">{#N/A,#N/A,FALSE,"Income Branch ONLY"}</definedName>
    <definedName name="PriorMonth2_2_1" hidden="1">{#N/A,#N/A,FALSE,"Income Branch ONLY"}</definedName>
    <definedName name="PriorMonth2_3" hidden="1">{#N/A,#N/A,FALSE,"Income Branch ONLY"}</definedName>
    <definedName name="ProdForm" hidden="1">#REF!</definedName>
    <definedName name="Product" hidden="1">#REF!</definedName>
    <definedName name="pss" hidden="1">{#N/A,#N/A,FALSE,"COMICRO";#N/A,#N/A,FALSE,"BALSCH";#N/A,#N/A,FALSE,"GLASS";#N/A,#N/A,FALSE,"DEPRE";#N/A,#N/A,FALSE,"A&amp;MCUR";#N/A,#N/A,FALSE,"AGEANAlysis";#N/A,#N/A,FALSE,"CHECKS";#N/A,#N/A,FALSE,"CHECKS"}</definedName>
    <definedName name="pss_1" hidden="1">{#N/A,#N/A,FALSE,"COMICRO";#N/A,#N/A,FALSE,"BALSCH";#N/A,#N/A,FALSE,"GLASS";#N/A,#N/A,FALSE,"DEPRE";#N/A,#N/A,FALSE,"A&amp;MCUR";#N/A,#N/A,FALSE,"AGEANAlysis";#N/A,#N/A,FALSE,"CHECKS";#N/A,#N/A,FALSE,"CHECKS"}</definedName>
    <definedName name="pss_1_1" hidden="1">{#N/A,#N/A,FALSE,"COMICRO";#N/A,#N/A,FALSE,"BALSCH";#N/A,#N/A,FALSE,"GLASS";#N/A,#N/A,FALSE,"DEPRE";#N/A,#N/A,FALSE,"A&amp;MCUR";#N/A,#N/A,FALSE,"AGEANAlysis";#N/A,#N/A,FALSE,"CHECKS";#N/A,#N/A,FALSE,"CHECKS"}</definedName>
    <definedName name="pss_2" hidden="1">{#N/A,#N/A,FALSE,"COMICRO";#N/A,#N/A,FALSE,"BALSCH";#N/A,#N/A,FALSE,"GLASS";#N/A,#N/A,FALSE,"DEPRE";#N/A,#N/A,FALSE,"A&amp;MCUR";#N/A,#N/A,FALSE,"AGEANAlysis";#N/A,#N/A,FALSE,"CHECKS";#N/A,#N/A,FALSE,"CHECKS"}</definedName>
    <definedName name="pss_2_1" hidden="1">{#N/A,#N/A,FALSE,"COMICRO";#N/A,#N/A,FALSE,"BALSCH";#N/A,#N/A,FALSE,"GLASS";#N/A,#N/A,FALSE,"DEPRE";#N/A,#N/A,FALSE,"A&amp;MCUR";#N/A,#N/A,FALSE,"AGEANAlysis";#N/A,#N/A,FALSE,"CHECKS";#N/A,#N/A,FALSE,"CHECKS"}</definedName>
    <definedName name="pss_3" hidden="1">{#N/A,#N/A,FALSE,"COMICRO";#N/A,#N/A,FALSE,"BALSCH";#N/A,#N/A,FALSE,"GLASS";#N/A,#N/A,FALSE,"DEPRE";#N/A,#N/A,FALSE,"A&amp;MCUR";#N/A,#N/A,FALSE,"AGEANAlysis";#N/A,#N/A,FALSE,"CHECKS";#N/A,#N/A,FALSE,"CHECKS"}</definedName>
    <definedName name="PUB_FileID" hidden="1">"L10003649.xls"</definedName>
    <definedName name="PUB_UserID" hidden="1">"MAYERX"</definedName>
    <definedName name="puiouiyyrrt" hidden="1">{#N/A,#N/A,FALSE,"Income Branch ONLY"}</definedName>
    <definedName name="puiouiyyrrt_1" hidden="1">{#N/A,#N/A,FALSE,"Income Branch ONLY"}</definedName>
    <definedName name="puiouiyyrrt_1_1" hidden="1">{#N/A,#N/A,FALSE,"Income Branch ONLY"}</definedName>
    <definedName name="puiouiyyrrt_2" hidden="1">{#N/A,#N/A,FALSE,"Income Branch ONLY"}</definedName>
    <definedName name="puiouiyyrrt_2_1" hidden="1">{#N/A,#N/A,FALSE,"Income Branch ONLY"}</definedName>
    <definedName name="puiouiyyrrt_3" hidden="1">{#N/A,#N/A,FALSE,"Income Branch ONLY"}</definedName>
    <definedName name="qeqqwq" hidden="1">{#N/A,#N/A,FALSE,"Assets"}</definedName>
    <definedName name="qeqqwq_1" hidden="1">{#N/A,#N/A,FALSE,"Assets"}</definedName>
    <definedName name="qeqqwq_1_1" hidden="1">{#N/A,#N/A,FALSE,"Assets"}</definedName>
    <definedName name="qeqqwq_2" hidden="1">{#N/A,#N/A,FALSE,"Assets"}</definedName>
    <definedName name="qeqqwq_2_1" hidden="1">{#N/A,#N/A,FALSE,"Assets"}</definedName>
    <definedName name="qeqqwq_3" hidden="1">{#N/A,#N/A,FALSE,"Assets"}</definedName>
    <definedName name="qqqwww" hidden="1">{#N/A,#N/A,FALSE,"Income Branch ONLY"}</definedName>
    <definedName name="qqqwww_1" hidden="1">{#N/A,#N/A,FALSE,"Income Branch ONLY"}</definedName>
    <definedName name="qqqwww_1_1" hidden="1">{#N/A,#N/A,FALSE,"Income Branch ONLY"}</definedName>
    <definedName name="qqqwww_2" hidden="1">{#N/A,#N/A,FALSE,"Income Branch ONLY"}</definedName>
    <definedName name="qqqwww_2_1" hidden="1">{#N/A,#N/A,FALSE,"Income Branch ONLY"}</definedName>
    <definedName name="qqqwww_3" hidden="1">{#N/A,#N/A,FALSE,"Income Branch ONLY"}</definedName>
    <definedName name="QWE" hidden="1">#REF!</definedName>
    <definedName name="QWE.ALL."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QWE.ALL._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QWE.ALL._1_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QWE.ALL._2"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QWE.ALL._2_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QWE.ALL._3"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qwqqqq" hidden="1">{#N/A,#N/A,FALSE,"Highlights";#N/A,#N/A,FALSE,"Income";#N/A,#N/A,FALSE,"Revenue";#N/A,#N/A,FALSE,"Expenses";#N/A,#N/A,FALSE,"Provisions";#N/A,#N/A,FALSE,"Income % of Revenue";#N/A,#N/A,FALSE,"Comp % of Revenue";#N/A,#N/A,FALSE,"DBNA ROE";#N/A,#N/A,FALSE,"ROE by Product"}</definedName>
    <definedName name="qwqqqq_1" hidden="1">{#N/A,#N/A,FALSE,"Highlights";#N/A,#N/A,FALSE,"Income";#N/A,#N/A,FALSE,"Revenue";#N/A,#N/A,FALSE,"Expenses";#N/A,#N/A,FALSE,"Provisions";#N/A,#N/A,FALSE,"Income % of Revenue";#N/A,#N/A,FALSE,"Comp % of Revenue";#N/A,#N/A,FALSE,"DBNA ROE";#N/A,#N/A,FALSE,"ROE by Product"}</definedName>
    <definedName name="qwqqqq_1_1" hidden="1">{#N/A,#N/A,FALSE,"Highlights";#N/A,#N/A,FALSE,"Income";#N/A,#N/A,FALSE,"Revenue";#N/A,#N/A,FALSE,"Expenses";#N/A,#N/A,FALSE,"Provisions";#N/A,#N/A,FALSE,"Income % of Revenue";#N/A,#N/A,FALSE,"Comp % of Revenue";#N/A,#N/A,FALSE,"DBNA ROE";#N/A,#N/A,FALSE,"ROE by Product"}</definedName>
    <definedName name="qwqqqq_2" hidden="1">{#N/A,#N/A,FALSE,"Highlights";#N/A,#N/A,FALSE,"Income";#N/A,#N/A,FALSE,"Revenue";#N/A,#N/A,FALSE,"Expenses";#N/A,#N/A,FALSE,"Provisions";#N/A,#N/A,FALSE,"Income % of Revenue";#N/A,#N/A,FALSE,"Comp % of Revenue";#N/A,#N/A,FALSE,"DBNA ROE";#N/A,#N/A,FALSE,"ROE by Product"}</definedName>
    <definedName name="qwqqqq_2_1" hidden="1">{#N/A,#N/A,FALSE,"Highlights";#N/A,#N/A,FALSE,"Income";#N/A,#N/A,FALSE,"Revenue";#N/A,#N/A,FALSE,"Expenses";#N/A,#N/A,FALSE,"Provisions";#N/A,#N/A,FALSE,"Income % of Revenue";#N/A,#N/A,FALSE,"Comp % of Revenue";#N/A,#N/A,FALSE,"DBNA ROE";#N/A,#N/A,FALSE,"ROE by Product"}</definedName>
    <definedName name="qwqqqq_3" hidden="1">{#N/A,#N/A,FALSE,"Highlights";#N/A,#N/A,FALSE,"Income";#N/A,#N/A,FALSE,"Revenue";#N/A,#N/A,FALSE,"Expenses";#N/A,#N/A,FALSE,"Provisions";#N/A,#N/A,FALSE,"Income % of Revenue";#N/A,#N/A,FALSE,"Comp % of Revenue";#N/A,#N/A,FALSE,"DBNA ROE";#N/A,#N/A,FALSE,"ROE by Product"}</definedName>
    <definedName name="raj" hidden="1">#REF!</definedName>
    <definedName name="RCArea" hidden="1">#REF!</definedName>
    <definedName name="REF" hidden="1">{#N/A,#N/A,FALSE,"COMP"}</definedName>
    <definedName name="REF_1" hidden="1">{#N/A,#N/A,FALSE,"COMP"}</definedName>
    <definedName name="REF_1_1" hidden="1">{#N/A,#N/A,FALSE,"COMP"}</definedName>
    <definedName name="REF_2" hidden="1">{#N/A,#N/A,FALSE,"COMP"}</definedName>
    <definedName name="REF_2_1" hidden="1">{#N/A,#N/A,FALSE,"COMP"}</definedName>
    <definedName name="REF_3" hidden="1">{#N/A,#N/A,FALSE,"COMP"}</definedName>
    <definedName name="rehyhjyj" hidden="1">{#N/A,#N/A,FALSE,"Highlights";#N/A,#N/A,FALSE,"Income";#N/A,#N/A,FALSE,"Revenue";#N/A,#N/A,FALSE,"Expenses";#N/A,#N/A,FALSE,"Provisions";#N/A,#N/A,FALSE,"Income % of Revenue";#N/A,#N/A,FALSE,"Comp % of Revenue";#N/A,#N/A,FALSE,"DBNA ROE";#N/A,#N/A,FALSE,"ROE by Product"}</definedName>
    <definedName name="rehyhjyj_1" hidden="1">{#N/A,#N/A,FALSE,"Highlights";#N/A,#N/A,FALSE,"Income";#N/A,#N/A,FALSE,"Revenue";#N/A,#N/A,FALSE,"Expenses";#N/A,#N/A,FALSE,"Provisions";#N/A,#N/A,FALSE,"Income % of Revenue";#N/A,#N/A,FALSE,"Comp % of Revenue";#N/A,#N/A,FALSE,"DBNA ROE";#N/A,#N/A,FALSE,"ROE by Product"}</definedName>
    <definedName name="rehyhjyj_1_1" hidden="1">{#N/A,#N/A,FALSE,"Highlights";#N/A,#N/A,FALSE,"Income";#N/A,#N/A,FALSE,"Revenue";#N/A,#N/A,FALSE,"Expenses";#N/A,#N/A,FALSE,"Provisions";#N/A,#N/A,FALSE,"Income % of Revenue";#N/A,#N/A,FALSE,"Comp % of Revenue";#N/A,#N/A,FALSE,"DBNA ROE";#N/A,#N/A,FALSE,"ROE by Product"}</definedName>
    <definedName name="rehyhjyj_2" hidden="1">{#N/A,#N/A,FALSE,"Highlights";#N/A,#N/A,FALSE,"Income";#N/A,#N/A,FALSE,"Revenue";#N/A,#N/A,FALSE,"Expenses";#N/A,#N/A,FALSE,"Provisions";#N/A,#N/A,FALSE,"Income % of Revenue";#N/A,#N/A,FALSE,"Comp % of Revenue";#N/A,#N/A,FALSE,"DBNA ROE";#N/A,#N/A,FALSE,"ROE by Product"}</definedName>
    <definedName name="rehyhjyj_2_1" hidden="1">{#N/A,#N/A,FALSE,"Highlights";#N/A,#N/A,FALSE,"Income";#N/A,#N/A,FALSE,"Revenue";#N/A,#N/A,FALSE,"Expenses";#N/A,#N/A,FALSE,"Provisions";#N/A,#N/A,FALSE,"Income % of Revenue";#N/A,#N/A,FALSE,"Comp % of Revenue";#N/A,#N/A,FALSE,"DBNA ROE";#N/A,#N/A,FALSE,"ROE by Product"}</definedName>
    <definedName name="rehyhjyj_3" hidden="1">{#N/A,#N/A,FALSE,"Highlights";#N/A,#N/A,FALSE,"Income";#N/A,#N/A,FALSE,"Revenue";#N/A,#N/A,FALSE,"Expenses";#N/A,#N/A,FALSE,"Provisions";#N/A,#N/A,FALSE,"Income % of Revenue";#N/A,#N/A,FALSE,"Comp % of Revenue";#N/A,#N/A,FALSE,"DBNA ROE";#N/A,#N/A,FALSE,"ROE by Product"}</definedName>
    <definedName name="report" hidden="1">{#N/A,#N/A,FALSE,"Emerging Mkt Fund"}</definedName>
    <definedName name="report_1" hidden="1">{#N/A,#N/A,FALSE,"Emerging Mkt Fund"}</definedName>
    <definedName name="report_1_1" hidden="1">{#N/A,#N/A,FALSE,"Emerging Mkt Fund"}</definedName>
    <definedName name="report_2" hidden="1">{#N/A,#N/A,FALSE,"Emerging Mkt Fund"}</definedName>
    <definedName name="report_2_1" hidden="1">{#N/A,#N/A,FALSE,"Emerging Mkt Fund"}</definedName>
    <definedName name="report_3" hidden="1">{#N/A,#N/A,FALSE,"Emerging Mkt Fund"}</definedName>
    <definedName name="RR" hidden="1">#REF!</definedName>
    <definedName name="rrr" hidden="1">#REF!</definedName>
    <definedName name="rthjyj" hidden="1">{#N/A,#N/A,FALSE,"Income Branch ONLY"}</definedName>
    <definedName name="rthjyj_1" hidden="1">{#N/A,#N/A,FALSE,"Income Branch ONLY"}</definedName>
    <definedName name="rthjyj_1_1" hidden="1">{#N/A,#N/A,FALSE,"Income Branch ONLY"}</definedName>
    <definedName name="rthjyj_2" hidden="1">{#N/A,#N/A,FALSE,"Income Branch ONLY"}</definedName>
    <definedName name="rthjyj_2_1" hidden="1">{#N/A,#N/A,FALSE,"Income Branch ONLY"}</definedName>
    <definedName name="rthjyj_3" hidden="1">{#N/A,#N/A,FALSE,"Income Branch ONLY"}</definedName>
    <definedName name="rthrjeye" hidden="1">{#N/A,#N/A,FALSE,"Assets"}</definedName>
    <definedName name="rthrjeye_1" hidden="1">{#N/A,#N/A,FALSE,"Assets"}</definedName>
    <definedName name="rthrjeye_1_1" hidden="1">{#N/A,#N/A,FALSE,"Assets"}</definedName>
    <definedName name="rthrjeye_2" hidden="1">{#N/A,#N/A,FALSE,"Assets"}</definedName>
    <definedName name="rthrjeye_2_1" hidden="1">{#N/A,#N/A,FALSE,"Assets"}</definedName>
    <definedName name="rthrjeye_3" hidden="1">{#N/A,#N/A,FALSE,"Assets"}</definedName>
    <definedName name="rthtrhyjyj" hidden="1">{#N/A,#N/A,FALSE,"Income Branch ONLY"}</definedName>
    <definedName name="rthtrhyjyj_1" hidden="1">{#N/A,#N/A,FALSE,"Income Branch ONLY"}</definedName>
    <definedName name="rthtrhyjyj_1_1" hidden="1">{#N/A,#N/A,FALSE,"Income Branch ONLY"}</definedName>
    <definedName name="rthtrhyjyj_2" hidden="1">{#N/A,#N/A,FALSE,"Income Branch ONLY"}</definedName>
    <definedName name="rthtrhyjyj_2_1" hidden="1">{#N/A,#N/A,FALSE,"Income Branch ONLY"}</definedName>
    <definedName name="rthtrhyjyj_3" hidden="1">{#N/A,#N/A,FALSE,"Income Branch ONLY"}</definedName>
    <definedName name="rtyhjrh" hidden="1">{#N/A,#N/A,FALSE,"Income Branch ONLY"}</definedName>
    <definedName name="rtyhjrh_1" hidden="1">{#N/A,#N/A,FALSE,"Income Branch ONLY"}</definedName>
    <definedName name="rtyhjrh_1_1" hidden="1">{#N/A,#N/A,FALSE,"Income Branch ONLY"}</definedName>
    <definedName name="rtyhjrh_2" hidden="1">{#N/A,#N/A,FALSE,"Income Branch ONLY"}</definedName>
    <definedName name="rtyhjrh_2_1" hidden="1">{#N/A,#N/A,FALSE,"Income Branch ONLY"}</definedName>
    <definedName name="rtyhjrh_3" hidden="1">{#N/A,#N/A,FALSE,"Income Branch ONLY"}</definedName>
    <definedName name="Rwvu.all." hidden="1">#REF!,#REF!</definedName>
    <definedName name="sadasdfff" hidden="1">{#N/A,#N/A,FALSE,"Assets"}</definedName>
    <definedName name="sadasdfff_1" hidden="1">{#N/A,#N/A,FALSE,"Assets"}</definedName>
    <definedName name="sadasdfff_1_1" hidden="1">{#N/A,#N/A,FALSE,"Assets"}</definedName>
    <definedName name="sadasdfff_2" hidden="1">{#N/A,#N/A,FALSE,"Assets"}</definedName>
    <definedName name="sadasdfff_2_1" hidden="1">{#N/A,#N/A,FALSE,"Assets"}</definedName>
    <definedName name="sadasdfff_3" hidden="1">{#N/A,#N/A,FALSE,"Assets"}</definedName>
    <definedName name="saf" hidden="1">#REF!</definedName>
    <definedName name="SANAND" hidden="1">{"'Sheet1'!$A$4386:$N$4591"}</definedName>
    <definedName name="SANAND_1" hidden="1">{"'Sheet1'!$A$4386:$N$4591"}</definedName>
    <definedName name="SANAND_1_1" hidden="1">{"'Sheet1'!$A$4386:$N$4591"}</definedName>
    <definedName name="SANAND_2" hidden="1">{"'Sheet1'!$A$4386:$N$4591"}</definedName>
    <definedName name="SANAND_2_1" hidden="1">{"'Sheet1'!$A$4386:$N$4591"}</definedName>
    <definedName name="SANAND_3" hidden="1">{"'Sheet1'!$A$4386:$N$4591"}</definedName>
    <definedName name="SAPBEXdnldView" hidden="1">"3ZGK4MLW4QS0IVR8MLTD01DSG"</definedName>
    <definedName name="SAPBEXhrIndnt" hidden="1">"Wide"</definedName>
    <definedName name="SAPBEXrevision" hidden="1">16</definedName>
    <definedName name="SAPBEXsysID" hidden="1">"BPR"</definedName>
    <definedName name="SAPBEXwbID" hidden="1">"E4P13YOEUT1R8OJ2QUUKBC97G"</definedName>
    <definedName name="SAPsysID" hidden="1">"708C5W7SBKP804JT78WJ0JNKI"</definedName>
    <definedName name="SAPwbID" hidden="1">"ARS"</definedName>
    <definedName name="Sept2" hidden="1">#REF!</definedName>
    <definedName name="sfd" hidden="1">#REF!</definedName>
    <definedName name="solver_typ" hidden="1">2</definedName>
    <definedName name="solver_val" hidden="1">0</definedName>
    <definedName name="SpecialPrice" hidden="1">#REF!</definedName>
    <definedName name="ss" hidden="1">#REF!</definedName>
    <definedName name="ssfg" hidden="1">{#N/A,#N/A,FALSE,"Assets"}</definedName>
    <definedName name="ssfg_1" hidden="1">{#N/A,#N/A,FALSE,"Assets"}</definedName>
    <definedName name="ssfg_1_1" hidden="1">{#N/A,#N/A,FALSE,"Assets"}</definedName>
    <definedName name="ssfg_2" hidden="1">{#N/A,#N/A,FALSE,"Assets"}</definedName>
    <definedName name="ssfg_2_1" hidden="1">{#N/A,#N/A,FALSE,"Assets"}</definedName>
    <definedName name="ssfg_3" hidden="1">{#N/A,#N/A,FALSE,"Assets"}</definedName>
    <definedName name="ssssss" hidden="1">#REF!</definedName>
    <definedName name="ssssssssssssssss" hidden="1">#REF!</definedName>
    <definedName name="swerr4tgy5" hidden="1">{#N/A,#N/A,FALSE,"Highlights";#N/A,#N/A,FALSE,"Income";#N/A,#N/A,FALSE,"Revenue";#N/A,#N/A,FALSE,"Expenses";#N/A,#N/A,FALSE,"Provisions";#N/A,#N/A,FALSE,"Income % of Revenue";#N/A,#N/A,FALSE,"Comp % of Revenue";#N/A,#N/A,FALSE,"DBNA ROE";#N/A,#N/A,FALSE,"ROE by Product"}</definedName>
    <definedName name="swerr4tgy5_1" hidden="1">{#N/A,#N/A,FALSE,"Highlights";#N/A,#N/A,FALSE,"Income";#N/A,#N/A,FALSE,"Revenue";#N/A,#N/A,FALSE,"Expenses";#N/A,#N/A,FALSE,"Provisions";#N/A,#N/A,FALSE,"Income % of Revenue";#N/A,#N/A,FALSE,"Comp % of Revenue";#N/A,#N/A,FALSE,"DBNA ROE";#N/A,#N/A,FALSE,"ROE by Product"}</definedName>
    <definedName name="swerr4tgy5_1_1" hidden="1">{#N/A,#N/A,FALSE,"Highlights";#N/A,#N/A,FALSE,"Income";#N/A,#N/A,FALSE,"Revenue";#N/A,#N/A,FALSE,"Expenses";#N/A,#N/A,FALSE,"Provisions";#N/A,#N/A,FALSE,"Income % of Revenue";#N/A,#N/A,FALSE,"Comp % of Revenue";#N/A,#N/A,FALSE,"DBNA ROE";#N/A,#N/A,FALSE,"ROE by Product"}</definedName>
    <definedName name="swerr4tgy5_2" hidden="1">{#N/A,#N/A,FALSE,"Highlights";#N/A,#N/A,FALSE,"Income";#N/A,#N/A,FALSE,"Revenue";#N/A,#N/A,FALSE,"Expenses";#N/A,#N/A,FALSE,"Provisions";#N/A,#N/A,FALSE,"Income % of Revenue";#N/A,#N/A,FALSE,"Comp % of Revenue";#N/A,#N/A,FALSE,"DBNA ROE";#N/A,#N/A,FALSE,"ROE by Product"}</definedName>
    <definedName name="swerr4tgy5_2_1" hidden="1">{#N/A,#N/A,FALSE,"Highlights";#N/A,#N/A,FALSE,"Income";#N/A,#N/A,FALSE,"Revenue";#N/A,#N/A,FALSE,"Expenses";#N/A,#N/A,FALSE,"Provisions";#N/A,#N/A,FALSE,"Income % of Revenue";#N/A,#N/A,FALSE,"Comp % of Revenue";#N/A,#N/A,FALSE,"DBNA ROE";#N/A,#N/A,FALSE,"ROE by Product"}</definedName>
    <definedName name="swerr4tgy5_3" hidden="1">{#N/A,#N/A,FALSE,"Highlights";#N/A,#N/A,FALSE,"Income";#N/A,#N/A,FALSE,"Revenue";#N/A,#N/A,FALSE,"Expenses";#N/A,#N/A,FALSE,"Provisions";#N/A,#N/A,FALSE,"Income % of Revenue";#N/A,#N/A,FALSE,"Comp % of Revenue";#N/A,#N/A,FALSE,"DBNA ROE";#N/A,#N/A,FALSE,"ROE by Product"}</definedName>
    <definedName name="Swvu.all." hidden="1">#REF!</definedName>
    <definedName name="tbl_ProdInfo" hidden="1">#REF!</definedName>
    <definedName name="tblljklkflkas" hidden="1">#REF!</definedName>
    <definedName name="TextRefCopyRangeCount" hidden="1">2</definedName>
    <definedName name="tt"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tt_1"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tt_1_1"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tt_2"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tt_2_1"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tt_3"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ttttt"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ttttt_1"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ttttt_1_1"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ttttt_2"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ttttt_2_1"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ttttt_3"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uoopuikknn" hidden="1">{#N/A,#N/A,FALSE,"Income Branch ONLY"}</definedName>
    <definedName name="uoopuikknn_1" hidden="1">{#N/A,#N/A,FALSE,"Income Branch ONLY"}</definedName>
    <definedName name="uoopuikknn_1_1" hidden="1">{#N/A,#N/A,FALSE,"Income Branch ONLY"}</definedName>
    <definedName name="uoopuikknn_2" hidden="1">{#N/A,#N/A,FALSE,"Income Branch ONLY"}</definedName>
    <definedName name="uoopuikknn_2_1" hidden="1">{#N/A,#N/A,FALSE,"Income Branch ONLY"}</definedName>
    <definedName name="uoopuikknn_3" hidden="1">{#N/A,#N/A,FALSE,"Income Branch ONLY"}</definedName>
    <definedName name="uyutyrrtrrtrereer" hidden="1">{#N/A,#N/A,FALSE,"Income Branch ONLY"}</definedName>
    <definedName name="uyutyrrtrrtrereer_1" hidden="1">{#N/A,#N/A,FALSE,"Income Branch ONLY"}</definedName>
    <definedName name="uyutyrrtrrtrereer_1_1" hidden="1">{#N/A,#N/A,FALSE,"Income Branch ONLY"}</definedName>
    <definedName name="uyutyrrtrrtrereer_2" hidden="1">{#N/A,#N/A,FALSE,"Income Branch ONLY"}</definedName>
    <definedName name="uyutyrrtrrtrereer_2_1" hidden="1">{#N/A,#N/A,FALSE,"Income Branch ONLY"}</definedName>
    <definedName name="uyutyrrtrrtrereer_3" hidden="1">{#N/A,#N/A,FALSE,"Income Branch ONLY"}</definedName>
    <definedName name="vv" hidden="1">{#N/A,#N/A,TRUE,"Sheet1"}</definedName>
    <definedName name="vv_1" hidden="1">{#N/A,#N/A,TRUE,"Sheet1"}</definedName>
    <definedName name="vv_1_1" hidden="1">{#N/A,#N/A,TRUE,"Sheet1"}</definedName>
    <definedName name="vv_2" hidden="1">{#N/A,#N/A,TRUE,"Sheet1"}</definedName>
    <definedName name="vv_2_1" hidden="1">{#N/A,#N/A,TRUE,"Sheet1"}</definedName>
    <definedName name="vv_3" hidden="1">{#N/A,#N/A,TRUE,"Sheet1"}</definedName>
    <definedName name="w" hidden="1">#REF!</definedName>
    <definedName name="wqrhwth" hidden="1">{#N/A,#N/A,FALSE,"Income Branch ONLY"}</definedName>
    <definedName name="wqrhwth_1" hidden="1">{#N/A,#N/A,FALSE,"Income Branch ONLY"}</definedName>
    <definedName name="wqrhwth_1_1" hidden="1">{#N/A,#N/A,FALSE,"Income Branch ONLY"}</definedName>
    <definedName name="wqrhwth_2" hidden="1">{#N/A,#N/A,FALSE,"Income Branch ONLY"}</definedName>
    <definedName name="wqrhwth_2_1" hidden="1">{#N/A,#N/A,FALSE,"Income Branch ONLY"}</definedName>
    <definedName name="wqrhwth_3" hidden="1">{#N/A,#N/A,FALSE,"Income Branch ONLY"}</definedName>
    <definedName name="wr" hidden="1">{#N/A,#N/A,FALSE,"Aging Summary";#N/A,#N/A,FALSE,"Ratio Analysis";#N/A,#N/A,FALSE,"Test 120 Day Accts";#N/A,#N/A,FALSE,"Tickmarks"}</definedName>
    <definedName name="wr_1" hidden="1">{#N/A,#N/A,FALSE,"Aging Summary";#N/A,#N/A,FALSE,"Ratio Analysis";#N/A,#N/A,FALSE,"Test 120 Day Accts";#N/A,#N/A,FALSE,"Tickmarks"}</definedName>
    <definedName name="wr_1_1" hidden="1">{#N/A,#N/A,FALSE,"Aging Summary";#N/A,#N/A,FALSE,"Ratio Analysis";#N/A,#N/A,FALSE,"Test 120 Day Accts";#N/A,#N/A,FALSE,"Tickmarks"}</definedName>
    <definedName name="wr_2" hidden="1">{#N/A,#N/A,FALSE,"Aging Summary";#N/A,#N/A,FALSE,"Ratio Analysis";#N/A,#N/A,FALSE,"Test 120 Day Accts";#N/A,#N/A,FALSE,"Tickmarks"}</definedName>
    <definedName name="wr_2_1" hidden="1">{#N/A,#N/A,FALSE,"Aging Summary";#N/A,#N/A,FALSE,"Ratio Analysis";#N/A,#N/A,FALSE,"Test 120 Day Accts";#N/A,#N/A,FALSE,"Tickmarks"}</definedName>
    <definedName name="wr_3" hidden="1">{#N/A,#N/A,FALSE,"Aging Summary";#N/A,#N/A,FALSE,"Ratio Analysis";#N/A,#N/A,FALSE,"Test 120 Day Accts";#N/A,#N/A,FALSE,"Tickmarks"}</definedName>
    <definedName name="wrn.2." hidden="1">{#N/A,#N/A,TRUE,"Sheet1"}</definedName>
    <definedName name="wrn.2._1" hidden="1">{#N/A,#N/A,TRUE,"Sheet1"}</definedName>
    <definedName name="wrn.2._1_1" hidden="1">{#N/A,#N/A,TRUE,"Sheet1"}</definedName>
    <definedName name="wrn.2._2" hidden="1">{#N/A,#N/A,TRUE,"Sheet1"}</definedName>
    <definedName name="wrn.2._2_1" hidden="1">{#N/A,#N/A,TRUE,"Sheet1"}</definedName>
    <definedName name="wrn.2._3" hidden="1">{#N/A,#N/A,TRUE,"Sheet1"}</definedName>
    <definedName name="wrn.a." hidden="1">{#N/A,#N/A,FALSE,"Sheet1"}</definedName>
    <definedName name="wrn.a._1" hidden="1">{#N/A,#N/A,FALSE,"Sheet1"}</definedName>
    <definedName name="wrn.a._1_1" hidden="1">{#N/A,#N/A,FALSE,"Sheet1"}</definedName>
    <definedName name="wrn.a._2" hidden="1">{#N/A,#N/A,FALSE,"Sheet1"}</definedName>
    <definedName name="wrn.a._2_1" hidden="1">{#N/A,#N/A,FALSE,"Sheet1"}</definedName>
    <definedName name="wrn.a._3" hidden="1">{#N/A,#N/A,FALSE,"Sheet1"}</definedName>
    <definedName name="wrn.AA." hidden="1">{#N/A,#N/A,FALSE,"PMTABB";#N/A,#N/A,FALSE,"PMTABB"}</definedName>
    <definedName name="wrn.AA._1" hidden="1">{#N/A,#N/A,FALSE,"PMTABB";#N/A,#N/A,FALSE,"PMTABB"}</definedName>
    <definedName name="wrn.AA._1_1" hidden="1">{#N/A,#N/A,FALSE,"PMTABB";#N/A,#N/A,FALSE,"PMTABB"}</definedName>
    <definedName name="wrn.AA._2" hidden="1">{#N/A,#N/A,FALSE,"PMTABB";#N/A,#N/A,FALSE,"PMTABB"}</definedName>
    <definedName name="wrn.AA._2_1" hidden="1">{#N/A,#N/A,FALSE,"PMTABB";#N/A,#N/A,FALSE,"PMTABB"}</definedName>
    <definedName name="wrn.AA._3" hidden="1">{#N/A,#N/A,FALSE,"PMTABB";#N/A,#N/A,FALSE,"PMTABB"}</definedName>
    <definedName name="wrn.add." hidden="1">{#N/A,#N/A,TRUE,"Sheet1"}</definedName>
    <definedName name="wrn.Aging._.and._.Trend._.Analysis." hidden="1">{#N/A,#N/A,FALSE,"Aging Summary";#N/A,#N/A,FALSE,"Ratio Analysis";#N/A,#N/A,FALSE,"Test 120 Day Accts";#N/A,#N/A,FALSE,"Tickmarks"}</definedName>
    <definedName name="wrn.Aging._.and._.Trend._.Analysis._1" hidden="1">{#N/A,#N/A,FALSE,"Aging Summary";#N/A,#N/A,FALSE,"Ratio Analysis";#N/A,#N/A,FALSE,"Test 120 Day Accts";#N/A,#N/A,FALSE,"Tickmarks"}</definedName>
    <definedName name="wrn.Aging._.and._.Trend._.Analysis._1_1" hidden="1">{#N/A,#N/A,FALSE,"Aging Summary";#N/A,#N/A,FALSE,"Ratio Analysis";#N/A,#N/A,FALSE,"Test 120 Day Accts";#N/A,#N/A,FALSE,"Tickmarks"}</definedName>
    <definedName name="wrn.Aging._.and._.Trend._.Analysis._2" hidden="1">{#N/A,#N/A,FALSE,"Aging Summary";#N/A,#N/A,FALSE,"Ratio Analysis";#N/A,#N/A,FALSE,"Test 120 Day Accts";#N/A,#N/A,FALSE,"Tickmarks"}</definedName>
    <definedName name="wrn.Aging._.and._.Trend._.Analysis._2_1" hidden="1">{#N/A,#N/A,FALSE,"Aging Summary";#N/A,#N/A,FALSE,"Ratio Analysis";#N/A,#N/A,FALSE,"Test 120 Day Accts";#N/A,#N/A,FALSE,"Tickmarks"}</definedName>
    <definedName name="wrn.Aging._.and._.Trend._.Analysis._3" hidden="1">{#N/A,#N/A,FALSE,"Aging Summary";#N/A,#N/A,FALSE,"Ratio Analysis";#N/A,#N/A,FALSE,"Test 120 Day Accts";#N/A,#N/A,FALSE,"Tickmarks"}</definedName>
    <definedName name="wrn.All."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wrn.All._.Reports."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1"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1_1"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2"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2_1"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3"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1"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wrn.All._1_1"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wrn.All._2"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wrn.All._2_1"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wrn.All._3"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wrn.All_Subscribe_Projects." hidden="1">{#N/A,#N/A,FALSE,"SUBSCRIBE";#N/A,#N/A,FALSE,"BARIMP";#N/A,#N/A,FALSE,"MTCIMP";#N/A,#N/A,FALSE,"MTCIMP1";#N/A,#N/A,FALSE,"RCTIMP";#N/A,#N/A,FALSE,"RCTSTUDY";#N/A,#N/A,FALSE,"SUBS2000";#N/A,#N/A,FALSE,"VUAIMP"}</definedName>
    <definedName name="wrn.All_Subscribe_Projects._1" hidden="1">{#N/A,#N/A,FALSE,"SUBSCRIBE";#N/A,#N/A,FALSE,"BARIMP";#N/A,#N/A,FALSE,"MTCIMP";#N/A,#N/A,FALSE,"MTCIMP1";#N/A,#N/A,FALSE,"RCTIMP";#N/A,#N/A,FALSE,"RCTSTUDY";#N/A,#N/A,FALSE,"SUBS2000";#N/A,#N/A,FALSE,"VUAIMP"}</definedName>
    <definedName name="wrn.All_Subscribe_Projects._1_1" hidden="1">{#N/A,#N/A,FALSE,"SUBSCRIBE";#N/A,#N/A,FALSE,"BARIMP";#N/A,#N/A,FALSE,"MTCIMP";#N/A,#N/A,FALSE,"MTCIMP1";#N/A,#N/A,FALSE,"RCTIMP";#N/A,#N/A,FALSE,"RCTSTUDY";#N/A,#N/A,FALSE,"SUBS2000";#N/A,#N/A,FALSE,"VUAIMP"}</definedName>
    <definedName name="wrn.All_Subscribe_Projects._2" hidden="1">{#N/A,#N/A,FALSE,"SUBSCRIBE";#N/A,#N/A,FALSE,"BARIMP";#N/A,#N/A,FALSE,"MTCIMP";#N/A,#N/A,FALSE,"MTCIMP1";#N/A,#N/A,FALSE,"RCTIMP";#N/A,#N/A,FALSE,"RCTSTUDY";#N/A,#N/A,FALSE,"SUBS2000";#N/A,#N/A,FALSE,"VUAIMP"}</definedName>
    <definedName name="wrn.All_Subscribe_Projects._2_1" hidden="1">{#N/A,#N/A,FALSE,"SUBSCRIBE";#N/A,#N/A,FALSE,"BARIMP";#N/A,#N/A,FALSE,"MTCIMP";#N/A,#N/A,FALSE,"MTCIMP1";#N/A,#N/A,FALSE,"RCTIMP";#N/A,#N/A,FALSE,"RCTSTUDY";#N/A,#N/A,FALSE,"SUBS2000";#N/A,#N/A,FALSE,"VUAIMP"}</definedName>
    <definedName name="wrn.All_Subscribe_Projects._3" hidden="1">{#N/A,#N/A,FALSE,"SUBSCRIBE";#N/A,#N/A,FALSE,"BARIMP";#N/A,#N/A,FALSE,"MTCIMP";#N/A,#N/A,FALSE,"MTCIMP1";#N/A,#N/A,FALSE,"RCTIMP";#N/A,#N/A,FALSE,"RCTSTUDY";#N/A,#N/A,FALSE,"SUBS2000";#N/A,#N/A,FALSE,"VUAIMP"}</definedName>
    <definedName name="wrn.B.SHEET." hidden="1">{#N/A,#N/A,FALSE,"COMICRO";#N/A,#N/A,FALSE,"BALSCH";#N/A,#N/A,FALSE,"GLASS";#N/A,#N/A,FALSE,"DEPRE";#N/A,#N/A,FALSE,"A&amp;MCUR";#N/A,#N/A,FALSE,"AGEANAlysis";#N/A,#N/A,FALSE,"CHECKS";#N/A,#N/A,FALSE,"CHECKS"}</definedName>
    <definedName name="wrn.B.SHEET._1" hidden="1">{#N/A,#N/A,FALSE,"COMICRO";#N/A,#N/A,FALSE,"BALSCH";#N/A,#N/A,FALSE,"GLASS";#N/A,#N/A,FALSE,"DEPRE";#N/A,#N/A,FALSE,"A&amp;MCUR";#N/A,#N/A,FALSE,"AGEANAlysis";#N/A,#N/A,FALSE,"CHECKS";#N/A,#N/A,FALSE,"CHECKS"}</definedName>
    <definedName name="wrn.B.SHEET._1_1" hidden="1">{#N/A,#N/A,FALSE,"COMICRO";#N/A,#N/A,FALSE,"BALSCH";#N/A,#N/A,FALSE,"GLASS";#N/A,#N/A,FALSE,"DEPRE";#N/A,#N/A,FALSE,"A&amp;MCUR";#N/A,#N/A,FALSE,"AGEANAlysis";#N/A,#N/A,FALSE,"CHECKS";#N/A,#N/A,FALSE,"CHECKS"}</definedName>
    <definedName name="wrn.B.SHEET._2" hidden="1">{#N/A,#N/A,FALSE,"COMICRO";#N/A,#N/A,FALSE,"BALSCH";#N/A,#N/A,FALSE,"GLASS";#N/A,#N/A,FALSE,"DEPRE";#N/A,#N/A,FALSE,"A&amp;MCUR";#N/A,#N/A,FALSE,"AGEANAlysis";#N/A,#N/A,FALSE,"CHECKS";#N/A,#N/A,FALSE,"CHECKS"}</definedName>
    <definedName name="wrn.B.SHEET._2_1" hidden="1">{#N/A,#N/A,FALSE,"COMICRO";#N/A,#N/A,FALSE,"BALSCH";#N/A,#N/A,FALSE,"GLASS";#N/A,#N/A,FALSE,"DEPRE";#N/A,#N/A,FALSE,"A&amp;MCUR";#N/A,#N/A,FALSE,"AGEANAlysis";#N/A,#N/A,FALSE,"CHECKS";#N/A,#N/A,FALSE,"CHECKS"}</definedName>
    <definedName name="wrn.B.SHEET._3" hidden="1">{#N/A,#N/A,FALSE,"COMICRO";#N/A,#N/A,FALSE,"BALSCH";#N/A,#N/A,FALSE,"GLASS";#N/A,#N/A,FALSE,"DEPRE";#N/A,#N/A,FALSE,"A&amp;MCUR";#N/A,#N/A,FALSE,"AGEANAlysis";#N/A,#N/A,FALSE,"CHECKS";#N/A,#N/A,FALSE,"CHECKS"}</definedName>
    <definedName name="wrn.Balance._.Sheet." hidden="1">{#N/A,#N/A,FALSE,"Balance Sheet";#N/A,#N/A,FALSE,"P&amp;L Account";#N/A,#N/A,FALSE,"sch1,2,3,4";#N/A,#N/A,FALSE,"Sch 5";#N/A,#N/A,FALSE,"sch 6";#N/A,#N/A,FALSE,"sch 7";#N/A,#N/A,FALSE,"Sch 8,9, 10";#N/A,#N/A,FALSE,"sch11, 12"}</definedName>
    <definedName name="wrn.Balance._.Sheet._1" hidden="1">{#N/A,#N/A,FALSE,"Balance Sheet";#N/A,#N/A,FALSE,"P&amp;L Account";#N/A,#N/A,FALSE,"sch1,2,3,4";#N/A,#N/A,FALSE,"Sch 5";#N/A,#N/A,FALSE,"sch 6";#N/A,#N/A,FALSE,"sch 7";#N/A,#N/A,FALSE,"Sch 8,9, 10";#N/A,#N/A,FALSE,"sch11, 12"}</definedName>
    <definedName name="wrn.Balance._.Sheet._1_1" hidden="1">{#N/A,#N/A,FALSE,"Balance Sheet";#N/A,#N/A,FALSE,"P&amp;L Account";#N/A,#N/A,FALSE,"sch1,2,3,4";#N/A,#N/A,FALSE,"Sch 5";#N/A,#N/A,FALSE,"sch 6";#N/A,#N/A,FALSE,"sch 7";#N/A,#N/A,FALSE,"Sch 8,9, 10";#N/A,#N/A,FALSE,"sch11, 12"}</definedName>
    <definedName name="wrn.Balance._.Sheet._2" hidden="1">{#N/A,#N/A,FALSE,"Balance Sheet";#N/A,#N/A,FALSE,"P&amp;L Account";#N/A,#N/A,FALSE,"sch1,2,3,4";#N/A,#N/A,FALSE,"Sch 5";#N/A,#N/A,FALSE,"sch 6";#N/A,#N/A,FALSE,"sch 7";#N/A,#N/A,FALSE,"Sch 8,9, 10";#N/A,#N/A,FALSE,"sch11, 12"}</definedName>
    <definedName name="wrn.Balance._.Sheet._2_1" hidden="1">{#N/A,#N/A,FALSE,"Balance Sheet";#N/A,#N/A,FALSE,"P&amp;L Account";#N/A,#N/A,FALSE,"sch1,2,3,4";#N/A,#N/A,FALSE,"Sch 5";#N/A,#N/A,FALSE,"sch 6";#N/A,#N/A,FALSE,"sch 7";#N/A,#N/A,FALSE,"Sch 8,9, 10";#N/A,#N/A,FALSE,"sch11, 12"}</definedName>
    <definedName name="wrn.Balance._.Sheet._3" hidden="1">{#N/A,#N/A,FALSE,"Balance Sheet";#N/A,#N/A,FALSE,"P&amp;L Account";#N/A,#N/A,FALSE,"sch1,2,3,4";#N/A,#N/A,FALSE,"Sch 5";#N/A,#N/A,FALSE,"sch 6";#N/A,#N/A,FALSE,"sch 7";#N/A,#N/A,FALSE,"Sch 8,9, 10";#N/A,#N/A,FALSE,"sch11, 12"}</definedName>
    <definedName name="wrn.budget." hidden="1">{"assumptions",#N/A,FALSE,"HC-TOTAL";"misc. - standards",#N/A,FALSE,"HC-TOTAL";"misc - total",#N/A,FALSE,"HC-TOTAL";"R&amp;M - STANDARDS",#N/A,FALSE,"HC-TOTAL";"R&amp;M - TOTAL",#N/A,FALSE,"I.T. COSTS";"IT COSTS - STD.",#N/A,FALSE,"HC-TOTAL";"IT COSTS - TOTAL",#N/A,FALSE,"HC-TOTAL";"SPACE COSTS - STD.",#N/A,FALSE,"HC-TOTAL";"SPACE COSTS - TOTAL",#N/A,FALSE,"HC-TOTAL";"RENT",#N/A,FALSE,"HC-TOTAL";"COST SHEET",#N/A,FALSE,"HC-TOTAL";"COMM. LINKS",#N/A,FALSE,"HC-TOTAL";"ADVERTISEMENT",#N/A,FALSE,"HC-TOTAL";"business support head count",#N/A,FALSE,"HC-TOTAL";"capacity",#N/A,FALSE,"HC-TOTAL";"capacity",#N/A,FALSE,"HC-TOTAL"}</definedName>
    <definedName name="wrn.budget._1" hidden="1">{"assumptions",#N/A,FALSE,"HC-TOTAL";"misc. - standards",#N/A,FALSE,"HC-TOTAL";"misc - total",#N/A,FALSE,"HC-TOTAL";"R&amp;M - STANDARDS",#N/A,FALSE,"HC-TOTAL";"R&amp;M - TOTAL",#N/A,FALSE,"I.T. COSTS";"IT COSTS - STD.",#N/A,FALSE,"HC-TOTAL";"IT COSTS - TOTAL",#N/A,FALSE,"HC-TOTAL";"SPACE COSTS - STD.",#N/A,FALSE,"HC-TOTAL";"SPACE COSTS - TOTAL",#N/A,FALSE,"HC-TOTAL";"RENT",#N/A,FALSE,"HC-TOTAL";"COST SHEET",#N/A,FALSE,"HC-TOTAL";"COMM. LINKS",#N/A,FALSE,"HC-TOTAL";"ADVERTISEMENT",#N/A,FALSE,"HC-TOTAL";"business support head count",#N/A,FALSE,"HC-TOTAL";"capacity",#N/A,FALSE,"HC-TOTAL";"capacity",#N/A,FALSE,"HC-TOTAL"}</definedName>
    <definedName name="wrn.budget._1_1" hidden="1">{"assumptions",#N/A,FALSE,"HC-TOTAL";"misc. - standards",#N/A,FALSE,"HC-TOTAL";"misc - total",#N/A,FALSE,"HC-TOTAL";"R&amp;M - STANDARDS",#N/A,FALSE,"HC-TOTAL";"R&amp;M - TOTAL",#N/A,FALSE,"I.T. COSTS";"IT COSTS - STD.",#N/A,FALSE,"HC-TOTAL";"IT COSTS - TOTAL",#N/A,FALSE,"HC-TOTAL";"SPACE COSTS - STD.",#N/A,FALSE,"HC-TOTAL";"SPACE COSTS - TOTAL",#N/A,FALSE,"HC-TOTAL";"RENT",#N/A,FALSE,"HC-TOTAL";"COST SHEET",#N/A,FALSE,"HC-TOTAL";"COMM. LINKS",#N/A,FALSE,"HC-TOTAL";"ADVERTISEMENT",#N/A,FALSE,"HC-TOTAL";"business support head count",#N/A,FALSE,"HC-TOTAL";"capacity",#N/A,FALSE,"HC-TOTAL";"capacity",#N/A,FALSE,"HC-TOTAL"}</definedName>
    <definedName name="wrn.budget._2" hidden="1">{"assumptions",#N/A,FALSE,"HC-TOTAL";"misc. - standards",#N/A,FALSE,"HC-TOTAL";"misc - total",#N/A,FALSE,"HC-TOTAL";"R&amp;M - STANDARDS",#N/A,FALSE,"HC-TOTAL";"R&amp;M - TOTAL",#N/A,FALSE,"I.T. COSTS";"IT COSTS - STD.",#N/A,FALSE,"HC-TOTAL";"IT COSTS - TOTAL",#N/A,FALSE,"HC-TOTAL";"SPACE COSTS - STD.",#N/A,FALSE,"HC-TOTAL";"SPACE COSTS - TOTAL",#N/A,FALSE,"HC-TOTAL";"RENT",#N/A,FALSE,"HC-TOTAL";"COST SHEET",#N/A,FALSE,"HC-TOTAL";"COMM. LINKS",#N/A,FALSE,"HC-TOTAL";"ADVERTISEMENT",#N/A,FALSE,"HC-TOTAL";"business support head count",#N/A,FALSE,"HC-TOTAL";"capacity",#N/A,FALSE,"HC-TOTAL";"capacity",#N/A,FALSE,"HC-TOTAL"}</definedName>
    <definedName name="wrn.budget._2_1" hidden="1">{"assumptions",#N/A,FALSE,"HC-TOTAL";"misc. - standards",#N/A,FALSE,"HC-TOTAL";"misc - total",#N/A,FALSE,"HC-TOTAL";"R&amp;M - STANDARDS",#N/A,FALSE,"HC-TOTAL";"R&amp;M - TOTAL",#N/A,FALSE,"I.T. COSTS";"IT COSTS - STD.",#N/A,FALSE,"HC-TOTAL";"IT COSTS - TOTAL",#N/A,FALSE,"HC-TOTAL";"SPACE COSTS - STD.",#N/A,FALSE,"HC-TOTAL";"SPACE COSTS - TOTAL",#N/A,FALSE,"HC-TOTAL";"RENT",#N/A,FALSE,"HC-TOTAL";"COST SHEET",#N/A,FALSE,"HC-TOTAL";"COMM. LINKS",#N/A,FALSE,"HC-TOTAL";"ADVERTISEMENT",#N/A,FALSE,"HC-TOTAL";"business support head count",#N/A,FALSE,"HC-TOTAL";"capacity",#N/A,FALSE,"HC-TOTAL";"capacity",#N/A,FALSE,"HC-TOTAL"}</definedName>
    <definedName name="wrn.budget._3" hidden="1">{"assumptions",#N/A,FALSE,"HC-TOTAL";"misc. - standards",#N/A,FALSE,"HC-TOTAL";"misc - total",#N/A,FALSE,"HC-TOTAL";"R&amp;M - STANDARDS",#N/A,FALSE,"HC-TOTAL";"R&amp;M - TOTAL",#N/A,FALSE,"I.T. COSTS";"IT COSTS - STD.",#N/A,FALSE,"HC-TOTAL";"IT COSTS - TOTAL",#N/A,FALSE,"HC-TOTAL";"SPACE COSTS - STD.",#N/A,FALSE,"HC-TOTAL";"SPACE COSTS - TOTAL",#N/A,FALSE,"HC-TOTAL";"RENT",#N/A,FALSE,"HC-TOTAL";"COST SHEET",#N/A,FALSE,"HC-TOTAL";"COMM. LINKS",#N/A,FALSE,"HC-TOTAL";"ADVERTISEMENT",#N/A,FALSE,"HC-TOTAL";"business support head count",#N/A,FALSE,"HC-TOTAL";"capacity",#N/A,FALSE,"HC-TOTAL";"capacity",#N/A,FALSE,"HC-TOTAL"}</definedName>
    <definedName name="wrn.Budget2000." hidden="1">{#N/A,#N/A,FALSE,"Title";#N/A,#N/A,FALSE,"Corp b sheet";#N/A,#N/A,FALSE,"MODIFIED Pl";#N/A,#N/A,FALSE,"Balance Sheet";#N/A,#N/A,FALSE,"Profit and Loss";#N/A,#N/A,FALSE,"Supplement info";#N/A,#N/A,FALSE,"Cashflow";#N/A,#N/A,FALSE,"Asspc Co - Inv Schedule";#N/A,#N/A,FALSE,"kpi"}</definedName>
    <definedName name="wrn.Budget2000._1" hidden="1">{#N/A,#N/A,FALSE,"Title";#N/A,#N/A,FALSE,"Corp b sheet";#N/A,#N/A,FALSE,"MODIFIED Pl";#N/A,#N/A,FALSE,"Balance Sheet";#N/A,#N/A,FALSE,"Profit and Loss";#N/A,#N/A,FALSE,"Supplement info";#N/A,#N/A,FALSE,"Cashflow";#N/A,#N/A,FALSE,"Asspc Co - Inv Schedule";#N/A,#N/A,FALSE,"kpi"}</definedName>
    <definedName name="wrn.Budget2000._1_1" hidden="1">{#N/A,#N/A,FALSE,"Title";#N/A,#N/A,FALSE,"Corp b sheet";#N/A,#N/A,FALSE,"MODIFIED Pl";#N/A,#N/A,FALSE,"Balance Sheet";#N/A,#N/A,FALSE,"Profit and Loss";#N/A,#N/A,FALSE,"Supplement info";#N/A,#N/A,FALSE,"Cashflow";#N/A,#N/A,FALSE,"Asspc Co - Inv Schedule";#N/A,#N/A,FALSE,"kpi"}</definedName>
    <definedName name="wrn.Budget2000._2" hidden="1">{#N/A,#N/A,FALSE,"Title";#N/A,#N/A,FALSE,"Corp b sheet";#N/A,#N/A,FALSE,"MODIFIED Pl";#N/A,#N/A,FALSE,"Balance Sheet";#N/A,#N/A,FALSE,"Profit and Loss";#N/A,#N/A,FALSE,"Supplement info";#N/A,#N/A,FALSE,"Cashflow";#N/A,#N/A,FALSE,"Asspc Co - Inv Schedule";#N/A,#N/A,FALSE,"kpi"}</definedName>
    <definedName name="wrn.Budget2000._2_1" hidden="1">{#N/A,#N/A,FALSE,"Title";#N/A,#N/A,FALSE,"Corp b sheet";#N/A,#N/A,FALSE,"MODIFIED Pl";#N/A,#N/A,FALSE,"Balance Sheet";#N/A,#N/A,FALSE,"Profit and Loss";#N/A,#N/A,FALSE,"Supplement info";#N/A,#N/A,FALSE,"Cashflow";#N/A,#N/A,FALSE,"Asspc Co - Inv Schedule";#N/A,#N/A,FALSE,"kpi"}</definedName>
    <definedName name="wrn.Budget2000._3" hidden="1">{#N/A,#N/A,FALSE,"Title";#N/A,#N/A,FALSE,"Corp b sheet";#N/A,#N/A,FALSE,"MODIFIED Pl";#N/A,#N/A,FALSE,"Balance Sheet";#N/A,#N/A,FALSE,"Profit and Loss";#N/A,#N/A,FALSE,"Supplement info";#N/A,#N/A,FALSE,"Cashflow";#N/A,#N/A,FALSE,"Asspc Co - Inv Schedule";#N/A,#N/A,FALSE,"kpi"}</definedName>
    <definedName name="wrn.Carter." hidden="1">{#N/A,#N/A,FALSE,"Highlights";#N/A,#N/A,FALSE,"Income";#N/A,#N/A,FALSE,"Revenue";#N/A,#N/A,FALSE,"Expenses";#N/A,#N/A,FALSE,"Provisions";#N/A,#N/A,FALSE,"Income % of Revenue";#N/A,#N/A,FALSE,"Comp % of Revenue";#N/A,#N/A,FALSE,"DBNA ROE";#N/A,#N/A,FALSE,"ROE by Product"}</definedName>
    <definedName name="wrn.Carter._1" hidden="1">{#N/A,#N/A,FALSE,"Highlights";#N/A,#N/A,FALSE,"Income";#N/A,#N/A,FALSE,"Revenue";#N/A,#N/A,FALSE,"Expenses";#N/A,#N/A,FALSE,"Provisions";#N/A,#N/A,FALSE,"Income % of Revenue";#N/A,#N/A,FALSE,"Comp % of Revenue";#N/A,#N/A,FALSE,"DBNA ROE";#N/A,#N/A,FALSE,"ROE by Product"}</definedName>
    <definedName name="wrn.Carter._1_1" hidden="1">{#N/A,#N/A,FALSE,"Highlights";#N/A,#N/A,FALSE,"Income";#N/A,#N/A,FALSE,"Revenue";#N/A,#N/A,FALSE,"Expenses";#N/A,#N/A,FALSE,"Provisions";#N/A,#N/A,FALSE,"Income % of Revenue";#N/A,#N/A,FALSE,"Comp % of Revenue";#N/A,#N/A,FALSE,"DBNA ROE";#N/A,#N/A,FALSE,"ROE by Product"}</definedName>
    <definedName name="wrn.Carter._2" hidden="1">{#N/A,#N/A,FALSE,"Highlights";#N/A,#N/A,FALSE,"Income";#N/A,#N/A,FALSE,"Revenue";#N/A,#N/A,FALSE,"Expenses";#N/A,#N/A,FALSE,"Provisions";#N/A,#N/A,FALSE,"Income % of Revenue";#N/A,#N/A,FALSE,"Comp % of Revenue";#N/A,#N/A,FALSE,"DBNA ROE";#N/A,#N/A,FALSE,"ROE by Product"}</definedName>
    <definedName name="wrn.Carter._2_1" hidden="1">{#N/A,#N/A,FALSE,"Highlights";#N/A,#N/A,FALSE,"Income";#N/A,#N/A,FALSE,"Revenue";#N/A,#N/A,FALSE,"Expenses";#N/A,#N/A,FALSE,"Provisions";#N/A,#N/A,FALSE,"Income % of Revenue";#N/A,#N/A,FALSE,"Comp % of Revenue";#N/A,#N/A,FALSE,"DBNA ROE";#N/A,#N/A,FALSE,"ROE by Product"}</definedName>
    <definedName name="wrn.Carter._3" hidden="1">{#N/A,#N/A,FALSE,"Highlights";#N/A,#N/A,FALSE,"Income";#N/A,#N/A,FALSE,"Revenue";#N/A,#N/A,FALSE,"Expenses";#N/A,#N/A,FALSE,"Provisions";#N/A,#N/A,FALSE,"Income % of Revenue";#N/A,#N/A,FALSE,"Comp % of Revenue";#N/A,#N/A,FALSE,"DBNA ROE";#N/A,#N/A,FALSE,"ROE by Product"}</definedName>
    <definedName name="wrn.Divisions._.and._.Company._.Plans." hidden="1">{#N/A,#N/A,FALSE,"Company Plan";#N/A,#N/A,FALSE,"Maintenance Plan";#N/A,#N/A,FALSE,"Product Plan";#N/A,#N/A,FALSE,"Subscribe Plan";#N/A,#N/A,FALSE,"Central Plan"}</definedName>
    <definedName name="wrn.Divisions._.and._.Company._.Plans._1" hidden="1">{#N/A,#N/A,FALSE,"Company Plan";#N/A,#N/A,FALSE,"Maintenance Plan";#N/A,#N/A,FALSE,"Product Plan";#N/A,#N/A,FALSE,"Subscribe Plan";#N/A,#N/A,FALSE,"Central Plan"}</definedName>
    <definedName name="wrn.Divisions._.and._.Company._.Plans._1_1" hidden="1">{#N/A,#N/A,FALSE,"Company Plan";#N/A,#N/A,FALSE,"Maintenance Plan";#N/A,#N/A,FALSE,"Product Plan";#N/A,#N/A,FALSE,"Subscribe Plan";#N/A,#N/A,FALSE,"Central Plan"}</definedName>
    <definedName name="wrn.Divisions._.and._.Company._.Plans._2" hidden="1">{#N/A,#N/A,FALSE,"Company Plan";#N/A,#N/A,FALSE,"Maintenance Plan";#N/A,#N/A,FALSE,"Product Plan";#N/A,#N/A,FALSE,"Subscribe Plan";#N/A,#N/A,FALSE,"Central Plan"}</definedName>
    <definedName name="wrn.Divisions._.and._.Company._.Plans._2_1" hidden="1">{#N/A,#N/A,FALSE,"Company Plan";#N/A,#N/A,FALSE,"Maintenance Plan";#N/A,#N/A,FALSE,"Product Plan";#N/A,#N/A,FALSE,"Subscribe Plan";#N/A,#N/A,FALSE,"Central Plan"}</definedName>
    <definedName name="wrn.Divisions._.and._.Company._.Plans._3" hidden="1">{#N/A,#N/A,FALSE,"Company Plan";#N/A,#N/A,FALSE,"Maintenance Plan";#N/A,#N/A,FALSE,"Product Plan";#N/A,#N/A,FALSE,"Subscribe Plan";#N/A,#N/A,FALSE,"Central Plan"}</definedName>
    <definedName name="wrn.Emg._.report." hidden="1">{#N/A,#N/A,FALSE,"Emerging Mkt Fund"}</definedName>
    <definedName name="wrn.Emg._.report._1" hidden="1">{#N/A,#N/A,FALSE,"Emerging Mkt Fund"}</definedName>
    <definedName name="wrn.Emg._.report._1_1" hidden="1">{#N/A,#N/A,FALSE,"Emerging Mkt Fund"}</definedName>
    <definedName name="wrn.Emg._.report._2" hidden="1">{#N/A,#N/A,FALSE,"Emerging Mkt Fund"}</definedName>
    <definedName name="wrn.Emg._.report._2_1" hidden="1">{#N/A,#N/A,FALSE,"Emerging Mkt Fund"}</definedName>
    <definedName name="wrn.Emg._.report._3" hidden="1">{#N/A,#N/A,FALSE,"Emerging Mkt Fund"}</definedName>
    <definedName name="wrn.FORM1." hidden="1">{#N/A,#N/A,FALSE,"COMP"}</definedName>
    <definedName name="wrn.FORM1._1" hidden="1">{#N/A,#N/A,FALSE,"COMP"}</definedName>
    <definedName name="wrn.FORM1._1_1" hidden="1">{#N/A,#N/A,FALSE,"COMP"}</definedName>
    <definedName name="wrn.FORM1._2" hidden="1">{#N/A,#N/A,FALSE,"COMP"}</definedName>
    <definedName name="wrn.FORM1._2_1" hidden="1">{#N/A,#N/A,FALSE,"COMP"}</definedName>
    <definedName name="wrn.FORM1._3" hidden="1">{#N/A,#N/A,FALSE,"COMP"}</definedName>
    <definedName name="wrn.Full._.Financials." hidden="1">{#N/A,#N/A,TRUE,"Financials";#N/A,#N/A,TRUE,"Operating Statistics";#N/A,#N/A,TRUE,"Capex &amp; Depreciation";#N/A,#N/A,TRUE,"Debt"}</definedName>
    <definedName name="wrn.Full._.Financials._1" hidden="1">{#N/A,#N/A,TRUE,"Financials";#N/A,#N/A,TRUE,"Operating Statistics";#N/A,#N/A,TRUE,"Capex &amp; Depreciation";#N/A,#N/A,TRUE,"Debt"}</definedName>
    <definedName name="wrn.Full._.Financials._1_1" hidden="1">{#N/A,#N/A,TRUE,"Financials";#N/A,#N/A,TRUE,"Operating Statistics";#N/A,#N/A,TRUE,"Capex &amp; Depreciation";#N/A,#N/A,TRUE,"Debt"}</definedName>
    <definedName name="wrn.Full._.Financials._2" hidden="1">{#N/A,#N/A,TRUE,"Financials";#N/A,#N/A,TRUE,"Operating Statistics";#N/A,#N/A,TRUE,"Capex &amp; Depreciation";#N/A,#N/A,TRUE,"Debt"}</definedName>
    <definedName name="wrn.Full._.Financials._2_1" hidden="1">{#N/A,#N/A,TRUE,"Financials";#N/A,#N/A,TRUE,"Operating Statistics";#N/A,#N/A,TRUE,"Capex &amp; Depreciation";#N/A,#N/A,TRUE,"Debt"}</definedName>
    <definedName name="wrn.Full._.Financials._3" hidden="1">{#N/A,#N/A,TRUE,"Financials";#N/A,#N/A,TRUE,"Operating Statistics";#N/A,#N/A,TRUE,"Capex &amp; Depreciation";#N/A,#N/A,TRUE,"Debt"}</definedName>
    <definedName name="wrn.h." hidden="1">{#N/A,#N/A,FALSE,"Assets"}</definedName>
    <definedName name="wrn.h._1" hidden="1">{#N/A,#N/A,FALSE,"Assets"}</definedName>
    <definedName name="wrn.h._1_1" hidden="1">{#N/A,#N/A,FALSE,"Assets"}</definedName>
    <definedName name="wrn.h._2" hidden="1">{#N/A,#N/A,FALSE,"Assets"}</definedName>
    <definedName name="wrn.h._2_1" hidden="1">{#N/A,#N/A,FALSE,"Assets"}</definedName>
    <definedName name="wrn.h._3" hidden="1">{#N/A,#N/A,FALSE,"Assets"}</definedName>
    <definedName name="wrn.hh." hidden="1">{#N/A,#N/A,FALSE,"Sheet1"}</definedName>
    <definedName name="wrn.hh._1" hidden="1">{#N/A,#N/A,FALSE,"Sheet1"}</definedName>
    <definedName name="wrn.hh._1_1" hidden="1">{#N/A,#N/A,FALSE,"Sheet1"}</definedName>
    <definedName name="wrn.hh._2" hidden="1">{#N/A,#N/A,FALSE,"Sheet1"}</definedName>
    <definedName name="wrn.hh._2_1" hidden="1">{#N/A,#N/A,FALSE,"Sheet1"}</definedName>
    <definedName name="wrn.hh._3" hidden="1">{#N/A,#N/A,FALSE,"Sheet1"}</definedName>
    <definedName name="wrn.imprim."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wrn.imprim._1"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wrn.imprim._1_1"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wrn.imprim._2"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wrn.imprim._2_1"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wrn.imprim._3"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wrn.macct." hidden="1">{"a",#N/A,TRUE,"FEB'01";"b",#N/A,TRUE,"FEB'01";"d",#N/A,TRUE,"FEB'01";"e",#N/A,TRUE,"FEB'01";"f",#N/A,TRUE,"FEB'01"}</definedName>
    <definedName name="wrn.macct._1" hidden="1">{"a",#N/A,TRUE,"FEB'01";"b",#N/A,TRUE,"FEB'01";"d",#N/A,TRUE,"FEB'01";"e",#N/A,TRUE,"FEB'01";"f",#N/A,TRUE,"FEB'01"}</definedName>
    <definedName name="wrn.macct._1_1" hidden="1">{"a",#N/A,TRUE,"FEB'01";"b",#N/A,TRUE,"FEB'01";"d",#N/A,TRUE,"FEB'01";"e",#N/A,TRUE,"FEB'01";"f",#N/A,TRUE,"FEB'01"}</definedName>
    <definedName name="wrn.macct._2" hidden="1">{"a",#N/A,TRUE,"FEB'01";"b",#N/A,TRUE,"FEB'01";"d",#N/A,TRUE,"FEB'01";"e",#N/A,TRUE,"FEB'01";"f",#N/A,TRUE,"FEB'01"}</definedName>
    <definedName name="wrn.macct._2_1" hidden="1">{"a",#N/A,TRUE,"FEB'01";"b",#N/A,TRUE,"FEB'01";"d",#N/A,TRUE,"FEB'01";"e",#N/A,TRUE,"FEB'01";"f",#N/A,TRUE,"FEB'01"}</definedName>
    <definedName name="wrn.macct._3" hidden="1">{"a",#N/A,TRUE,"FEB'01";"b",#N/A,TRUE,"FEB'01";"d",#N/A,TRUE,"FEB'01";"e",#N/A,TRUE,"FEB'01";"f",#N/A,TRUE,"FEB'01"}</definedName>
    <definedName name="wrn.One._.Pager._.plus._.Technicals." hidden="1">{#N/A,#N/A,FALSE,"One Pager";#N/A,#N/A,FALSE,"Technical"}</definedName>
    <definedName name="wrn.One._.Pager._.plus._.Technicals._1" hidden="1">{#N/A,#N/A,FALSE,"One Pager";#N/A,#N/A,FALSE,"Technical"}</definedName>
    <definedName name="wrn.One._.Pager._.plus._.Technicals._1_1" hidden="1">{#N/A,#N/A,FALSE,"One Pager";#N/A,#N/A,FALSE,"Technical"}</definedName>
    <definedName name="wrn.One._.Pager._.plus._.Technicals._2" hidden="1">{#N/A,#N/A,FALSE,"One Pager";#N/A,#N/A,FALSE,"Technical"}</definedName>
    <definedName name="wrn.One._.Pager._.plus._.Technicals._2_1" hidden="1">{#N/A,#N/A,FALSE,"One Pager";#N/A,#N/A,FALSE,"Technical"}</definedName>
    <definedName name="wrn.One._.Pager._.plus._.Technicals._3" hidden="1">{#N/A,#N/A,FALSE,"One Pager";#N/A,#N/A,FALSE,"Technical"}</definedName>
    <definedName name="wrn.P98."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wrn.P98._1"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wrn.P98._1_1"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wrn.P98._2"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wrn.P98._2_1"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wrn.P98._3"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wrn.provisions." hidden="1">{#N/A,#N/A,FALSE,"Provisions"}</definedName>
    <definedName name="wrn.provisions._1" hidden="1">{#N/A,#N/A,FALSE,"Provisions"}</definedName>
    <definedName name="wrn.provisions._1_1" hidden="1">{#N/A,#N/A,FALSE,"Provisions"}</definedName>
    <definedName name="wrn.provisions._2" hidden="1">{#N/A,#N/A,FALSE,"Provisions"}</definedName>
    <definedName name="wrn.provisions._2_1" hidden="1">{#N/A,#N/A,FALSE,"Provisions"}</definedName>
    <definedName name="wrn.provisions._3" hidden="1">{#N/A,#N/A,FALSE,"Provisions"}</definedName>
    <definedName name="wrn.REPORT." hidden="1">{#N/A,#N/A,FALSE,"Balance Sheet";#N/A,#N/A,FALSE,"Profit &amp; Loss ";#N/A,#N/A,FALSE,"Schedule-1";#N/A,#N/A,FALSE,"Schedule-2";#N/A,#N/A,FALSE,"Schedule-3";#N/A,#N/A,FALSE,"Schedule-4 ";#N/A,#N/A,FALSE,"Schedule-5";#N/A,#N/A,FALSE,"Schedule-6,7,8,9";#N/A,#N/A,FALSE,"Schedule-10,11";#N/A,#N/A,FALSE,"Schedule-12,13,14,15";#N/A,#N/A,FALSE,"Scdedule-16"}</definedName>
    <definedName name="wrn.REPORT._1" hidden="1">{#N/A,#N/A,FALSE,"Balance Sheet";#N/A,#N/A,FALSE,"Profit &amp; Loss ";#N/A,#N/A,FALSE,"Schedule-1";#N/A,#N/A,FALSE,"Schedule-2";#N/A,#N/A,FALSE,"Schedule-3";#N/A,#N/A,FALSE,"Schedule-4 ";#N/A,#N/A,FALSE,"Schedule-5";#N/A,#N/A,FALSE,"Schedule-6,7,8,9";#N/A,#N/A,FALSE,"Schedule-10,11";#N/A,#N/A,FALSE,"Schedule-12,13,14,15";#N/A,#N/A,FALSE,"Scdedule-16"}</definedName>
    <definedName name="wrn.REPORT._1_1" hidden="1">{#N/A,#N/A,FALSE,"Balance Sheet";#N/A,#N/A,FALSE,"Profit &amp; Loss ";#N/A,#N/A,FALSE,"Schedule-1";#N/A,#N/A,FALSE,"Schedule-2";#N/A,#N/A,FALSE,"Schedule-3";#N/A,#N/A,FALSE,"Schedule-4 ";#N/A,#N/A,FALSE,"Schedule-5";#N/A,#N/A,FALSE,"Schedule-6,7,8,9";#N/A,#N/A,FALSE,"Schedule-10,11";#N/A,#N/A,FALSE,"Schedule-12,13,14,15";#N/A,#N/A,FALSE,"Scdedule-16"}</definedName>
    <definedName name="wrn.REPORT._2" hidden="1">{#N/A,#N/A,FALSE,"Balance Sheet";#N/A,#N/A,FALSE,"Profit &amp; Loss ";#N/A,#N/A,FALSE,"Schedule-1";#N/A,#N/A,FALSE,"Schedule-2";#N/A,#N/A,FALSE,"Schedule-3";#N/A,#N/A,FALSE,"Schedule-4 ";#N/A,#N/A,FALSE,"Schedule-5";#N/A,#N/A,FALSE,"Schedule-6,7,8,9";#N/A,#N/A,FALSE,"Schedule-10,11";#N/A,#N/A,FALSE,"Schedule-12,13,14,15";#N/A,#N/A,FALSE,"Scdedule-16"}</definedName>
    <definedName name="wrn.REPORT._2_1" hidden="1">{#N/A,#N/A,FALSE,"Balance Sheet";#N/A,#N/A,FALSE,"Profit &amp; Loss ";#N/A,#N/A,FALSE,"Schedule-1";#N/A,#N/A,FALSE,"Schedule-2";#N/A,#N/A,FALSE,"Schedule-3";#N/A,#N/A,FALSE,"Schedule-4 ";#N/A,#N/A,FALSE,"Schedule-5";#N/A,#N/A,FALSE,"Schedule-6,7,8,9";#N/A,#N/A,FALSE,"Schedule-10,11";#N/A,#N/A,FALSE,"Schedule-12,13,14,15";#N/A,#N/A,FALSE,"Scdedule-16"}</definedName>
    <definedName name="wrn.REPORT._3" hidden="1">{#N/A,#N/A,FALSE,"Balance Sheet";#N/A,#N/A,FALSE,"Profit &amp; Loss ";#N/A,#N/A,FALSE,"Schedule-1";#N/A,#N/A,FALSE,"Schedule-2";#N/A,#N/A,FALSE,"Schedule-3";#N/A,#N/A,FALSE,"Schedule-4 ";#N/A,#N/A,FALSE,"Schedule-5";#N/A,#N/A,FALSE,"Schedule-6,7,8,9";#N/A,#N/A,FALSE,"Schedule-10,11";#N/A,#N/A,FALSE,"Schedule-12,13,14,15";#N/A,#N/A,FALSE,"Scdedule-16"}</definedName>
    <definedName name="wrn.results." hidden="1">{#N/A,#N/A,TRUE,"BALSCH";#N/A,#N/A,TRUE,"COMICRO";#N/A,#N/A,TRUE,"CHECKS";#N/A,#N/A,TRUE,"GLASS";#N/A,#N/A,TRUE,"DEPRE";#N/A,#N/A,TRUE,"A&amp;MCUR";#N/A,#N/A,TRUE,"AGEANAlysis";#N/A,#N/A,TRUE,"CHECKS"}</definedName>
    <definedName name="wrn.results._1" hidden="1">{#N/A,#N/A,TRUE,"BALSCH";#N/A,#N/A,TRUE,"COMICRO";#N/A,#N/A,TRUE,"CHECKS";#N/A,#N/A,TRUE,"GLASS";#N/A,#N/A,TRUE,"DEPRE";#N/A,#N/A,TRUE,"A&amp;MCUR";#N/A,#N/A,TRUE,"AGEANAlysis";#N/A,#N/A,TRUE,"CHECKS"}</definedName>
    <definedName name="wrn.results._1_1" hidden="1">{#N/A,#N/A,TRUE,"BALSCH";#N/A,#N/A,TRUE,"COMICRO";#N/A,#N/A,TRUE,"CHECKS";#N/A,#N/A,TRUE,"GLASS";#N/A,#N/A,TRUE,"DEPRE";#N/A,#N/A,TRUE,"A&amp;MCUR";#N/A,#N/A,TRUE,"AGEANAlysis";#N/A,#N/A,TRUE,"CHECKS"}</definedName>
    <definedName name="wrn.results._2" hidden="1">{#N/A,#N/A,TRUE,"BALSCH";#N/A,#N/A,TRUE,"COMICRO";#N/A,#N/A,TRUE,"CHECKS";#N/A,#N/A,TRUE,"GLASS";#N/A,#N/A,TRUE,"DEPRE";#N/A,#N/A,TRUE,"A&amp;MCUR";#N/A,#N/A,TRUE,"AGEANAlysis";#N/A,#N/A,TRUE,"CHECKS"}</definedName>
    <definedName name="wrn.results._2_1" hidden="1">{#N/A,#N/A,TRUE,"BALSCH";#N/A,#N/A,TRUE,"COMICRO";#N/A,#N/A,TRUE,"CHECKS";#N/A,#N/A,TRUE,"GLASS";#N/A,#N/A,TRUE,"DEPRE";#N/A,#N/A,TRUE,"A&amp;MCUR";#N/A,#N/A,TRUE,"AGEANAlysis";#N/A,#N/A,TRUE,"CHECKS"}</definedName>
    <definedName name="wrn.results._3" hidden="1">{#N/A,#N/A,TRUE,"BALSCH";#N/A,#N/A,TRUE,"COMICRO";#N/A,#N/A,TRUE,"CHECKS";#N/A,#N/A,TRUE,"GLASS";#N/A,#N/A,TRUE,"DEPRE";#N/A,#N/A,TRUE,"A&amp;MCUR";#N/A,#N/A,TRUE,"AGEANAlysis";#N/A,#N/A,TRUE,"CHECKS"}</definedName>
    <definedName name="wrn.TOTAL1." hidden="1">{#N/A,#N/A,FALSE,"IB1";#N/A,#N/A,FALSE,"IC1";#N/A,#N/A,FALSE,"ID2";#N/A,#N/A,FALSE,"ID3";#N/A,#N/A,FALSE,"ID4";#N/A,#N/A,FALSE,"ID5";#N/A,#N/A,FALSE,"ID6";#N/A,#N/A,FALSE,"ID6A";#N/A,#N/A,FALSE,"ID6B";#N/A,#N/A,FALSE,"ID6C";#N/A,#N/A,FALSE,"ID6_TOTAL";#N/A,#N/A,FALSE,"ID8";#N/A,#N/A,FALSE,"IG1";#N/A,#N/A,FALSE,"IG2"}</definedName>
    <definedName name="wrn.TOTAL1._1" hidden="1">{#N/A,#N/A,FALSE,"IB1";#N/A,#N/A,FALSE,"IC1";#N/A,#N/A,FALSE,"ID2";#N/A,#N/A,FALSE,"ID3";#N/A,#N/A,FALSE,"ID4";#N/A,#N/A,FALSE,"ID5";#N/A,#N/A,FALSE,"ID6";#N/A,#N/A,FALSE,"ID6A";#N/A,#N/A,FALSE,"ID6B";#N/A,#N/A,FALSE,"ID6C";#N/A,#N/A,FALSE,"ID6_TOTAL";#N/A,#N/A,FALSE,"ID8";#N/A,#N/A,FALSE,"IG1";#N/A,#N/A,FALSE,"IG2"}</definedName>
    <definedName name="wrn.TOTAL1._1_1" hidden="1">{#N/A,#N/A,FALSE,"IB1";#N/A,#N/A,FALSE,"IC1";#N/A,#N/A,FALSE,"ID2";#N/A,#N/A,FALSE,"ID3";#N/A,#N/A,FALSE,"ID4";#N/A,#N/A,FALSE,"ID5";#N/A,#N/A,FALSE,"ID6";#N/A,#N/A,FALSE,"ID6A";#N/A,#N/A,FALSE,"ID6B";#N/A,#N/A,FALSE,"ID6C";#N/A,#N/A,FALSE,"ID6_TOTAL";#N/A,#N/A,FALSE,"ID8";#N/A,#N/A,FALSE,"IG1";#N/A,#N/A,FALSE,"IG2"}</definedName>
    <definedName name="wrn.TOTAL1._2" hidden="1">{#N/A,#N/A,FALSE,"IB1";#N/A,#N/A,FALSE,"IC1";#N/A,#N/A,FALSE,"ID2";#N/A,#N/A,FALSE,"ID3";#N/A,#N/A,FALSE,"ID4";#N/A,#N/A,FALSE,"ID5";#N/A,#N/A,FALSE,"ID6";#N/A,#N/A,FALSE,"ID6A";#N/A,#N/A,FALSE,"ID6B";#N/A,#N/A,FALSE,"ID6C";#N/A,#N/A,FALSE,"ID6_TOTAL";#N/A,#N/A,FALSE,"ID8";#N/A,#N/A,FALSE,"IG1";#N/A,#N/A,FALSE,"IG2"}</definedName>
    <definedName name="wrn.TOTAL1._2_1" hidden="1">{#N/A,#N/A,FALSE,"IB1";#N/A,#N/A,FALSE,"IC1";#N/A,#N/A,FALSE,"ID2";#N/A,#N/A,FALSE,"ID3";#N/A,#N/A,FALSE,"ID4";#N/A,#N/A,FALSE,"ID5";#N/A,#N/A,FALSE,"ID6";#N/A,#N/A,FALSE,"ID6A";#N/A,#N/A,FALSE,"ID6B";#N/A,#N/A,FALSE,"ID6C";#N/A,#N/A,FALSE,"ID6_TOTAL";#N/A,#N/A,FALSE,"ID8";#N/A,#N/A,FALSE,"IG1";#N/A,#N/A,FALSE,"IG2"}</definedName>
    <definedName name="wrn.TOTAL1._3" hidden="1">{#N/A,#N/A,FALSE,"IB1";#N/A,#N/A,FALSE,"IC1";#N/A,#N/A,FALSE,"ID2";#N/A,#N/A,FALSE,"ID3";#N/A,#N/A,FALSE,"ID4";#N/A,#N/A,FALSE,"ID5";#N/A,#N/A,FALSE,"ID6";#N/A,#N/A,FALSE,"ID6A";#N/A,#N/A,FALSE,"ID6B";#N/A,#N/A,FALSE,"ID6C";#N/A,#N/A,FALSE,"ID6_TOTAL";#N/A,#N/A,FALSE,"ID8";#N/A,#N/A,FALSE,"IG1";#N/A,#N/A,FALSE,"IG2"}</definedName>
    <definedName name="wvu.all."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wvu.all._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wvu.all._1_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wvu.all._2"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wvu.all._2_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wvu.all._3"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wvu.view._.1.approval.payment._.status." hidden="1">{TRUE,TRUE,-2.75,-17,604.5,345.75,FALSE,TRUE,TRUE,TRUE,0,1,10,2,4,7,2,4,TRUE,TRUE,3,TRUE,1,TRUE,80,"Swvu.view._.1.approval.payment._.status.","ACwvu.view._.1.approval.payment._.status.",#N/A,FALSE,FALSE,0.75,0.75,1,1,2,"&amp;A","Page &amp;P",FALSE,FALSE,FALSE,TRUE,1,55,#N/A,#N/A,"=R116C1:R135C18","=R2:R3","Rwvu.view._.1.approval.payment._.status.","Cwvu.view._.1.approval.payment._.status.",FALSE,FALSE,FALSE,9,300,300,FALSE,FALSE,TRUE,TRUE,TRUE}</definedName>
    <definedName name="wvu.view._.1.approval.payment._.status._1" hidden="1">{TRUE,TRUE,-2.75,-17,604.5,345.75,FALSE,TRUE,TRUE,TRUE,0,1,10,2,4,7,2,4,TRUE,TRUE,3,TRUE,1,TRUE,80,"Swvu.view._.1.approval.payment._.status.","ACwvu.view._.1.approval.payment._.status.",#N/A,FALSE,FALSE,0.75,0.75,1,1,2,"&amp;A","Page &amp;P",FALSE,FALSE,FALSE,TRUE,1,55,#N/A,#N/A,"=R116C1:R135C18","=R2:R3","Rwvu.view._.1.approval.payment._.status.","Cwvu.view._.1.approval.payment._.status.",FALSE,FALSE,FALSE,9,300,300,FALSE,FALSE,TRUE,TRUE,TRUE}</definedName>
    <definedName name="wvu.view._.1.approval.payment._.status._1_1" hidden="1">{TRUE,TRUE,-2.75,-17,604.5,345.75,FALSE,TRUE,TRUE,TRUE,0,1,10,2,4,7,2,4,TRUE,TRUE,3,TRUE,1,TRUE,80,"Swvu.view._.1.approval.payment._.status.","ACwvu.view._.1.approval.payment._.status.",#N/A,FALSE,FALSE,0.75,0.75,1,1,2,"&amp;A","Page &amp;P",FALSE,FALSE,FALSE,TRUE,1,55,#N/A,#N/A,"=R116C1:R135C18","=R2:R3","Rwvu.view._.1.approval.payment._.status.","Cwvu.view._.1.approval.payment._.status.",FALSE,FALSE,FALSE,9,300,300,FALSE,FALSE,TRUE,TRUE,TRUE}</definedName>
    <definedName name="wvu.view._.1.approval.payment._.status._2" hidden="1">{TRUE,TRUE,-2.75,-17,604.5,345.75,FALSE,TRUE,TRUE,TRUE,0,1,10,2,4,7,2,4,TRUE,TRUE,3,TRUE,1,TRUE,80,"Swvu.view._.1.approval.payment._.status.","ACwvu.view._.1.approval.payment._.status.",#N/A,FALSE,FALSE,0.75,0.75,1,1,2,"&amp;A","Page &amp;P",FALSE,FALSE,FALSE,TRUE,1,55,#N/A,#N/A,"=R116C1:R135C18","=R2:R3","Rwvu.view._.1.approval.payment._.status.","Cwvu.view._.1.approval.payment._.status.",FALSE,FALSE,FALSE,9,300,300,FALSE,FALSE,TRUE,TRUE,TRUE}</definedName>
    <definedName name="wvu.view._.1.approval.payment._.status._2_1" hidden="1">{TRUE,TRUE,-2.75,-17,604.5,345.75,FALSE,TRUE,TRUE,TRUE,0,1,10,2,4,7,2,4,TRUE,TRUE,3,TRUE,1,TRUE,80,"Swvu.view._.1.approval.payment._.status.","ACwvu.view._.1.approval.payment._.status.",#N/A,FALSE,FALSE,0.75,0.75,1,1,2,"&amp;A","Page &amp;P",FALSE,FALSE,FALSE,TRUE,1,55,#N/A,#N/A,"=R116C1:R135C18","=R2:R3","Rwvu.view._.1.approval.payment._.status.","Cwvu.view._.1.approval.payment._.status.",FALSE,FALSE,FALSE,9,300,300,FALSE,FALSE,TRUE,TRUE,TRUE}</definedName>
    <definedName name="wvu.view._.1.approval.payment._.status._3" hidden="1">{TRUE,TRUE,-2.75,-17,604.5,345.75,FALSE,TRUE,TRUE,TRUE,0,1,10,2,4,7,2,4,TRUE,TRUE,3,TRUE,1,TRUE,80,"Swvu.view._.1.approval.payment._.status.","ACwvu.view._.1.approval.payment._.status.",#N/A,FALSE,FALSE,0.75,0.75,1,1,2,"&amp;A","Page &amp;P",FALSE,FALSE,FALSE,TRUE,1,55,#N/A,#N/A,"=R116C1:R135C18","=R2:R3","Rwvu.view._.1.approval.payment._.status.","Cwvu.view._.1.approval.payment._.status.",FALSE,FALSE,FALSE,9,300,300,FALSE,FALSE,TRUE,TRUE,TRUE}</definedName>
    <definedName name="wvu.view._.2.._.Capitalisation._.Details." hidden="1">{TRUE,TRUE,-2.75,-17,484.5,255.75,FALSE,TRUE,TRUE,TRUE,0,1,33,2,4,6,2,4,TRUE,TRUE,3,TRUE,1,TRUE,80,"Swvu.view._.2.._.Capitalisation._.Details.","ACwvu.view._.2.._.Capitalisation._.Details.",#N/A,FALSE,FALSE,0.75,0.75,1,1,2,"&amp;A","Page &amp;P",FALSE,FALSE,FALSE,TRUE,1,55,#N/A,#N/A,"=R116C1:R135C18","=R2:R3","Rwvu.view._.2.._.Capitalisation._.Details.","Cwvu.view._.2.._.Capitalisation._.Details.",FALSE,FALSE,FALSE,9,300,300,FALSE,FALSE,TRUE,TRUE,TRUE}</definedName>
    <definedName name="wvu.view._.2.._.Capitalisation._.Details._1" hidden="1">{TRUE,TRUE,-2.75,-17,484.5,255.75,FALSE,TRUE,TRUE,TRUE,0,1,33,2,4,6,2,4,TRUE,TRUE,3,TRUE,1,TRUE,80,"Swvu.view._.2.._.Capitalisation._.Details.","ACwvu.view._.2.._.Capitalisation._.Details.",#N/A,FALSE,FALSE,0.75,0.75,1,1,2,"&amp;A","Page &amp;P",FALSE,FALSE,FALSE,TRUE,1,55,#N/A,#N/A,"=R116C1:R135C18","=R2:R3","Rwvu.view._.2.._.Capitalisation._.Details.","Cwvu.view._.2.._.Capitalisation._.Details.",FALSE,FALSE,FALSE,9,300,300,FALSE,FALSE,TRUE,TRUE,TRUE}</definedName>
    <definedName name="wvu.view._.2.._.Capitalisation._.Details._1_1" hidden="1">{TRUE,TRUE,-2.75,-17,484.5,255.75,FALSE,TRUE,TRUE,TRUE,0,1,33,2,4,6,2,4,TRUE,TRUE,3,TRUE,1,TRUE,80,"Swvu.view._.2.._.Capitalisation._.Details.","ACwvu.view._.2.._.Capitalisation._.Details.",#N/A,FALSE,FALSE,0.75,0.75,1,1,2,"&amp;A","Page &amp;P",FALSE,FALSE,FALSE,TRUE,1,55,#N/A,#N/A,"=R116C1:R135C18","=R2:R3","Rwvu.view._.2.._.Capitalisation._.Details.","Cwvu.view._.2.._.Capitalisation._.Details.",FALSE,FALSE,FALSE,9,300,300,FALSE,FALSE,TRUE,TRUE,TRUE}</definedName>
    <definedName name="wvu.view._.2.._.Capitalisation._.Details._2" hidden="1">{TRUE,TRUE,-2.75,-17,484.5,255.75,FALSE,TRUE,TRUE,TRUE,0,1,33,2,4,6,2,4,TRUE,TRUE,3,TRUE,1,TRUE,80,"Swvu.view._.2.._.Capitalisation._.Details.","ACwvu.view._.2.._.Capitalisation._.Details.",#N/A,FALSE,FALSE,0.75,0.75,1,1,2,"&amp;A","Page &amp;P",FALSE,FALSE,FALSE,TRUE,1,55,#N/A,#N/A,"=R116C1:R135C18","=R2:R3","Rwvu.view._.2.._.Capitalisation._.Details.","Cwvu.view._.2.._.Capitalisation._.Details.",FALSE,FALSE,FALSE,9,300,300,FALSE,FALSE,TRUE,TRUE,TRUE}</definedName>
    <definedName name="wvu.view._.2.._.Capitalisation._.Details._2_1" hidden="1">{TRUE,TRUE,-2.75,-17,484.5,255.75,FALSE,TRUE,TRUE,TRUE,0,1,33,2,4,6,2,4,TRUE,TRUE,3,TRUE,1,TRUE,80,"Swvu.view._.2.._.Capitalisation._.Details.","ACwvu.view._.2.._.Capitalisation._.Details.",#N/A,FALSE,FALSE,0.75,0.75,1,1,2,"&amp;A","Page &amp;P",FALSE,FALSE,FALSE,TRUE,1,55,#N/A,#N/A,"=R116C1:R135C18","=R2:R3","Rwvu.view._.2.._.Capitalisation._.Details.","Cwvu.view._.2.._.Capitalisation._.Details.",FALSE,FALSE,FALSE,9,300,300,FALSE,FALSE,TRUE,TRUE,TRUE}</definedName>
    <definedName name="wvu.view._.2.._.Capitalisation._.Details._3" hidden="1">{TRUE,TRUE,-2.75,-17,484.5,255.75,FALSE,TRUE,TRUE,TRUE,0,1,33,2,4,6,2,4,TRUE,TRUE,3,TRUE,1,TRUE,80,"Swvu.view._.2.._.Capitalisation._.Details.","ACwvu.view._.2.._.Capitalisation._.Details.",#N/A,FALSE,FALSE,0.75,0.75,1,1,2,"&amp;A","Page &amp;P",FALSE,FALSE,FALSE,TRUE,1,55,#N/A,#N/A,"=R116C1:R135C18","=R2:R3","Rwvu.view._.2.._.Capitalisation._.Details.","Cwvu.view._.2.._.Capitalisation._.Details.",FALSE,FALSE,FALSE,9,300,300,FALSE,FALSE,TRUE,TRUE,TRUE}</definedName>
    <definedName name="wwfwff" hidden="1">{#N/A,#N/A,FALSE,"Income Branch ONLY"}</definedName>
    <definedName name="wwfwff_1" hidden="1">{#N/A,#N/A,FALSE,"Income Branch ONLY"}</definedName>
    <definedName name="wwfwff_1_1" hidden="1">{#N/A,#N/A,FALSE,"Income Branch ONLY"}</definedName>
    <definedName name="wwfwff_2" hidden="1">{#N/A,#N/A,FALSE,"Income Branch ONLY"}</definedName>
    <definedName name="wwfwff_2_1" hidden="1">{#N/A,#N/A,FALSE,"Income Branch ONLY"}</definedName>
    <definedName name="wwfwff_3" hidden="1">{#N/A,#N/A,FALSE,"Income Branch ONLY"}</definedName>
    <definedName name="www" hidden="1">#REF!</definedName>
    <definedName name="xq34tq4t5yt" hidden="1">{#N/A,#N/A,FALSE,"Provisions"}</definedName>
    <definedName name="xq34tq4t5yt_1" hidden="1">{#N/A,#N/A,FALSE,"Provisions"}</definedName>
    <definedName name="xq34tq4t5yt_1_1" hidden="1">{#N/A,#N/A,FALSE,"Provisions"}</definedName>
    <definedName name="xq34tq4t5yt_2" hidden="1">{#N/A,#N/A,FALSE,"Provisions"}</definedName>
    <definedName name="xq34tq4t5yt_2_1" hidden="1">{#N/A,#N/A,FALSE,"Provisions"}</definedName>
    <definedName name="xq34tq4t5yt_3" hidden="1">{#N/A,#N/A,FALSE,"Provisions"}</definedName>
    <definedName name="xq3t4t5ty" hidden="1">{#N/A,#N/A,FALSE,"Highlights";#N/A,#N/A,FALSE,"Income";#N/A,#N/A,FALSE,"Revenue";#N/A,#N/A,FALSE,"Expenses";#N/A,#N/A,FALSE,"Provisions";#N/A,#N/A,FALSE,"Income % of Revenue";#N/A,#N/A,FALSE,"Comp % of Revenue";#N/A,#N/A,FALSE,"DBNA ROE";#N/A,#N/A,FALSE,"ROE by Product"}</definedName>
    <definedName name="xq3t4t5ty_1" hidden="1">{#N/A,#N/A,FALSE,"Highlights";#N/A,#N/A,FALSE,"Income";#N/A,#N/A,FALSE,"Revenue";#N/A,#N/A,FALSE,"Expenses";#N/A,#N/A,FALSE,"Provisions";#N/A,#N/A,FALSE,"Income % of Revenue";#N/A,#N/A,FALSE,"Comp % of Revenue";#N/A,#N/A,FALSE,"DBNA ROE";#N/A,#N/A,FALSE,"ROE by Product"}</definedName>
    <definedName name="xq3t4t5ty_1_1" hidden="1">{#N/A,#N/A,FALSE,"Highlights";#N/A,#N/A,FALSE,"Income";#N/A,#N/A,FALSE,"Revenue";#N/A,#N/A,FALSE,"Expenses";#N/A,#N/A,FALSE,"Provisions";#N/A,#N/A,FALSE,"Income % of Revenue";#N/A,#N/A,FALSE,"Comp % of Revenue";#N/A,#N/A,FALSE,"DBNA ROE";#N/A,#N/A,FALSE,"ROE by Product"}</definedName>
    <definedName name="xq3t4t5ty_2" hidden="1">{#N/A,#N/A,FALSE,"Highlights";#N/A,#N/A,FALSE,"Income";#N/A,#N/A,FALSE,"Revenue";#N/A,#N/A,FALSE,"Expenses";#N/A,#N/A,FALSE,"Provisions";#N/A,#N/A,FALSE,"Income % of Revenue";#N/A,#N/A,FALSE,"Comp % of Revenue";#N/A,#N/A,FALSE,"DBNA ROE";#N/A,#N/A,FALSE,"ROE by Product"}</definedName>
    <definedName name="xq3t4t5ty_2_1" hidden="1">{#N/A,#N/A,FALSE,"Highlights";#N/A,#N/A,FALSE,"Income";#N/A,#N/A,FALSE,"Revenue";#N/A,#N/A,FALSE,"Expenses";#N/A,#N/A,FALSE,"Provisions";#N/A,#N/A,FALSE,"Income % of Revenue";#N/A,#N/A,FALSE,"Comp % of Revenue";#N/A,#N/A,FALSE,"DBNA ROE";#N/A,#N/A,FALSE,"ROE by Product"}</definedName>
    <definedName name="xq3t4t5ty_3" hidden="1">{#N/A,#N/A,FALSE,"Highlights";#N/A,#N/A,FALSE,"Income";#N/A,#N/A,FALSE,"Revenue";#N/A,#N/A,FALSE,"Expenses";#N/A,#N/A,FALSE,"Provisions";#N/A,#N/A,FALSE,"Income % of Revenue";#N/A,#N/A,FALSE,"Comp % of Revenue";#N/A,#N/A,FALSE,"DBNA ROE";#N/A,#N/A,FALSE,"ROE by Product"}</definedName>
    <definedName name="xq43t4t5" hidden="1">{#N/A,#N/A,FALSE,"Income Branch ONLY"}</definedName>
    <definedName name="xq43t4t5_1" hidden="1">{#N/A,#N/A,FALSE,"Income Branch ONLY"}</definedName>
    <definedName name="xq43t4t5_1_1" hidden="1">{#N/A,#N/A,FALSE,"Income Branch ONLY"}</definedName>
    <definedName name="xq43t4t5_2" hidden="1">{#N/A,#N/A,FALSE,"Income Branch ONLY"}</definedName>
    <definedName name="xq43t4t5_2_1" hidden="1">{#N/A,#N/A,FALSE,"Income Branch ONLY"}</definedName>
    <definedName name="xq43t4t5_3" hidden="1">{#N/A,#N/A,FALSE,"Income Branch ONLY"}</definedName>
    <definedName name="xq4t4t5yt" hidden="1">{#N/A,#N/A,FALSE,"Assets"}</definedName>
    <definedName name="xq4t4t5yt_1" hidden="1">{#N/A,#N/A,FALSE,"Assets"}</definedName>
    <definedName name="xq4t4t5yt_1_1" hidden="1">{#N/A,#N/A,FALSE,"Assets"}</definedName>
    <definedName name="xq4t4t5yt_2" hidden="1">{#N/A,#N/A,FALSE,"Assets"}</definedName>
    <definedName name="xq4t4t5yt_2_1" hidden="1">{#N/A,#N/A,FALSE,"Assets"}</definedName>
    <definedName name="xq4t4t5yt_3" hidden="1">{#N/A,#N/A,FALSE,"Assets"}</definedName>
    <definedName name="xqrgrgxr" hidden="1">{#N/A,#N/A,FALSE,"Provisions"}</definedName>
    <definedName name="xqrgrgxr_1" hidden="1">{#N/A,#N/A,FALSE,"Provisions"}</definedName>
    <definedName name="xqrgrgxr_1_1" hidden="1">{#N/A,#N/A,FALSE,"Provisions"}</definedName>
    <definedName name="xqrgrgxr_2" hidden="1">{#N/A,#N/A,FALSE,"Provisions"}</definedName>
    <definedName name="xqrgrgxr_2_1" hidden="1">{#N/A,#N/A,FALSE,"Provisions"}</definedName>
    <definedName name="xqrgrgxr_3" hidden="1">{#N/A,#N/A,FALSE,"Provisions"}</definedName>
    <definedName name="xqrgrgxrg" hidden="1">{#N/A,#N/A,FALSE,"Income Branch ONLY"}</definedName>
    <definedName name="xqrgrgxrg_1" hidden="1">{#N/A,#N/A,FALSE,"Income Branch ONLY"}</definedName>
    <definedName name="xqrgrgxrg_1_1" hidden="1">{#N/A,#N/A,FALSE,"Income Branch ONLY"}</definedName>
    <definedName name="xqrgrgxrg_2" hidden="1">{#N/A,#N/A,FALSE,"Income Branch ONLY"}</definedName>
    <definedName name="xqrgrgxrg_2_1" hidden="1">{#N/A,#N/A,FALSE,"Income Branch ONLY"}</definedName>
    <definedName name="xqrgrgxrg_3" hidden="1">{#N/A,#N/A,FALSE,"Income Branch ONLY"}</definedName>
    <definedName name="XREF_COLUMN_1" hidden="1">#REF!</definedName>
    <definedName name="XREF_COLUMN_10" hidden="1">#REF!</definedName>
    <definedName name="XREF_COLUMN_11" hidden="1">#REF!</definedName>
    <definedName name="XREF_COLUMN_12" hidden="1">#REF!</definedName>
    <definedName name="XREF_COLUMN_13" hidden="1">#REF!</definedName>
    <definedName name="XREF_COLUMN_14" hidden="1">#REF!</definedName>
    <definedName name="XREF_COLUMN_15" hidden="1">#REF!</definedName>
    <definedName name="XREF_COLUMN_16" hidden="1">#REF!</definedName>
    <definedName name="XREF_COLUMN_17" hidden="1">#REF!</definedName>
    <definedName name="XREF_COLUMN_18" hidden="1">#REF!</definedName>
    <definedName name="XREF_COLUMN_19" hidden="1">#REF!</definedName>
    <definedName name="XREF_COLUMN_2" hidden="1">#REF!</definedName>
    <definedName name="XREF_COLUMN_20" hidden="1">#REF!</definedName>
    <definedName name="XREF_COLUMN_21" hidden="1">#REF!</definedName>
    <definedName name="XREF_COLUMN_22" hidden="1">#REF!</definedName>
    <definedName name="XREF_COLUMN_24" hidden="1">#REF!</definedName>
    <definedName name="XREF_COLUMN_25" hidden="1">#REF!</definedName>
    <definedName name="XREF_COLUMN_27" hidden="1">#REF!</definedName>
    <definedName name="XREF_COLUMN_28" hidden="1">#REF!</definedName>
    <definedName name="XREF_COLUMN_29" hidden="1">#REF!</definedName>
    <definedName name="XREF_COLUMN_3" hidden="1">#REF!</definedName>
    <definedName name="XREF_COLUMN_32" hidden="1">#REF!</definedName>
    <definedName name="XREF_COLUMN_33" hidden="1">#REF!</definedName>
    <definedName name="XREF_COLUMN_34" hidden="1">#REF!</definedName>
    <definedName name="XREF_COLUMN_36" hidden="1">#REF!</definedName>
    <definedName name="XREF_COLUMN_37" hidden="1">#REF!</definedName>
    <definedName name="XREF_COLUMN_38" hidden="1">#REF!</definedName>
    <definedName name="XREF_COLUMN_4" hidden="1">#REF!</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ActiveRow" hidden="1">#REF!</definedName>
    <definedName name="XRefColumnsCount" hidden="1">12</definedName>
    <definedName name="XRefColumnsCount_1" hidden="1">2</definedName>
    <definedName name="XRefColumnsCount_1_1" hidden="1">2</definedName>
    <definedName name="XRefCopy1" hidden="1">#REF!</definedName>
    <definedName name="XRefCopy10" hidden="1">#REF!</definedName>
    <definedName name="XRefCopy100Row" hidden="1">#REF!</definedName>
    <definedName name="XRefCopy101Row" hidden="1">#REF!</definedName>
    <definedName name="XRefCopy102Row" hidden="1">#REF!</definedName>
    <definedName name="XRefCopy103Row" hidden="1">#REF!</definedName>
    <definedName name="XRefCopy104Row" hidden="1">#REF!</definedName>
    <definedName name="XRefCopy105Row" hidden="1">#REF!</definedName>
    <definedName name="XRefCopy106Row" hidden="1">#REF!</definedName>
    <definedName name="XRefCopy107Row" hidden="1">#REF!</definedName>
    <definedName name="XRefCopy108Row" hidden="1">#REF!</definedName>
    <definedName name="XRefCopy109Row" hidden="1">#REF!</definedName>
    <definedName name="XRefCopy10Row" hidden="1">#REF!</definedName>
    <definedName name="XRefCopy11" hidden="1">#REF!</definedName>
    <definedName name="XRefCopy110Row" hidden="1">#REF!</definedName>
    <definedName name="XRefCopy11Row" hidden="1">#REF!</definedName>
    <definedName name="XRefCopy12" hidden="1">#REF!</definedName>
    <definedName name="XRefCopy12Row" hidden="1">#REF!</definedName>
    <definedName name="XRefCopy13" hidden="1">#REF!</definedName>
    <definedName name="XRefCopy133" hidden="1">#REF!</definedName>
    <definedName name="XRefCopy133Row" hidden="1">#REF!</definedName>
    <definedName name="XRefCopy13Row" hidden="1">#REF!</definedName>
    <definedName name="XRefCopy14" hidden="1">#REF!</definedName>
    <definedName name="XRefCopy14Row" hidden="1">#REF!</definedName>
    <definedName name="XRefCopy15" hidden="1">#REF!</definedName>
    <definedName name="XRefCopy15Row" hidden="1">#REF!</definedName>
    <definedName name="XRefCopy16" hidden="1">#REF!</definedName>
    <definedName name="XRefCopy16Row" hidden="1">#REF!</definedName>
    <definedName name="XRefCopy17" hidden="1">#REF!</definedName>
    <definedName name="XRefCopy17Row" hidden="1">#REF!</definedName>
    <definedName name="XRefCopy18" hidden="1">#REF!</definedName>
    <definedName name="XRefCopy181" hidden="1">#REF!</definedName>
    <definedName name="XRefCopy182" hidden="1">#REF!</definedName>
    <definedName name="XRefCopy183" hidden="1">#REF!</definedName>
    <definedName name="XRefCopy186" hidden="1">#REF!</definedName>
    <definedName name="XRefCopy188" hidden="1">#REF!</definedName>
    <definedName name="XRefCopy189" hidden="1">#REF!</definedName>
    <definedName name="XRefCopy18Row" hidden="1">#REF!</definedName>
    <definedName name="XRefCopy19" hidden="1">#REF!</definedName>
    <definedName name="XRefCopy190" hidden="1">#REF!</definedName>
    <definedName name="XRefCopy191" hidden="1">#REF!</definedName>
    <definedName name="XRefCopy192" hidden="1">#REF!</definedName>
    <definedName name="XRefCopy193" hidden="1">#REF!</definedName>
    <definedName name="XRefCopy194" hidden="1">#REF!</definedName>
    <definedName name="XRefCopy195" hidden="1">#REF!</definedName>
    <definedName name="XRefCopy196" hidden="1">#REF!</definedName>
    <definedName name="XRefCopy197" hidden="1">#REF!</definedName>
    <definedName name="XRefCopy198" hidden="1">#REF!</definedName>
    <definedName name="XRefCopy199" hidden="1">#REF!</definedName>
    <definedName name="XRefCopy19Row" hidden="1">#REF!</definedName>
    <definedName name="XRefCopy1Row" hidden="1">#REF!</definedName>
    <definedName name="XRefCopy2" hidden="1">#REF!</definedName>
    <definedName name="XRefCopy20" hidden="1">#REF!</definedName>
    <definedName name="XRefCopy200" hidden="1">#REF!</definedName>
    <definedName name="XRefCopy201" hidden="1">#REF!</definedName>
    <definedName name="XRefCopy202" hidden="1">#REF!</definedName>
    <definedName name="XRefCopy203" hidden="1">#REF!</definedName>
    <definedName name="XRefCopy204" hidden="1">#REF!</definedName>
    <definedName name="XRefCopy205" hidden="1">#REF!</definedName>
    <definedName name="XRefCopy207" hidden="1">#REF!</definedName>
    <definedName name="XRefCopy208" hidden="1">#REF!</definedName>
    <definedName name="XRefCopy209" hidden="1">#REF!</definedName>
    <definedName name="XRefCopy20Row" hidden="1">#REF!</definedName>
    <definedName name="XRefCopy21" hidden="1">#REF!</definedName>
    <definedName name="XRefCopy210" hidden="1">#REF!</definedName>
    <definedName name="XRefCopy211" hidden="1">#REF!</definedName>
    <definedName name="XRefCopy212" hidden="1">#REF!</definedName>
    <definedName name="XRefCopy213" hidden="1">#REF!</definedName>
    <definedName name="XRefCopy214" hidden="1">#REF!</definedName>
    <definedName name="XRefCopy215" hidden="1">#REF!</definedName>
    <definedName name="XRefCopy216" hidden="1">#REF!</definedName>
    <definedName name="XRefCopy217" hidden="1">#REF!</definedName>
    <definedName name="XRefCopy218" hidden="1">#REF!</definedName>
    <definedName name="XRefCopy219" hidden="1">#REF!</definedName>
    <definedName name="XRefCopy21Row" hidden="1">#REF!</definedName>
    <definedName name="XRefCopy22" hidden="1">#REF!</definedName>
    <definedName name="XRefCopy220" hidden="1">#REF!</definedName>
    <definedName name="XRefCopy221" hidden="1">#REF!</definedName>
    <definedName name="XRefCopy222" hidden="1">#REF!</definedName>
    <definedName name="XRefCopy223" hidden="1">#REF!</definedName>
    <definedName name="XRefCopy224" hidden="1">#REF!</definedName>
    <definedName name="XRefCopy225" hidden="1">#REF!</definedName>
    <definedName name="XRefCopy226" hidden="1">#REF!</definedName>
    <definedName name="XRefCopy228" hidden="1">#REF!</definedName>
    <definedName name="XRefCopy22Row" hidden="1">#REF!</definedName>
    <definedName name="XRefCopy23" hidden="1">#REF!</definedName>
    <definedName name="XRefCopy230" hidden="1">#REF!</definedName>
    <definedName name="XRefCopy23Row" hidden="1">#REF!</definedName>
    <definedName name="XRefCopy24" hidden="1">#REF!</definedName>
    <definedName name="XRefCopy24Row" hidden="1">#REF!</definedName>
    <definedName name="XRefCopy25" hidden="1">#REF!</definedName>
    <definedName name="XRefCopy25Row" hidden="1">#REF!</definedName>
    <definedName name="XRefCopy26" hidden="1">#REF!</definedName>
    <definedName name="XRefCopy26Row" hidden="1">#REF!</definedName>
    <definedName name="XRefCopy27" hidden="1">#REF!</definedName>
    <definedName name="XRefCopy27Row" hidden="1">#REF!</definedName>
    <definedName name="XRefCopy28" hidden="1">#REF!</definedName>
    <definedName name="XRefCopy28Row" hidden="1">#REF!</definedName>
    <definedName name="XRefCopy29" hidden="1">#REF!</definedName>
    <definedName name="XRefCopy29Row" hidden="1">#REF!</definedName>
    <definedName name="XRefCopy2Row" hidden="1">#REF!</definedName>
    <definedName name="XRefCopy3" hidden="1">#REF!</definedName>
    <definedName name="XRefCopy30" hidden="1">#REF!</definedName>
    <definedName name="XRefCopy30Row" hidden="1">#REF!</definedName>
    <definedName name="XRefCopy31" hidden="1">#REF!</definedName>
    <definedName name="XRefCopy31Row" hidden="1">#REF!</definedName>
    <definedName name="XRefCopy32" hidden="1">#REF!</definedName>
    <definedName name="XRefCopy32Row" hidden="1">#REF!</definedName>
    <definedName name="XRefCopy33" hidden="1">#REF!</definedName>
    <definedName name="XRefCopy33Row" hidden="1">#REF!</definedName>
    <definedName name="XRefCopy34" hidden="1">#REF!</definedName>
    <definedName name="XRefCopy34Row" hidden="1">#REF!</definedName>
    <definedName name="XRefCopy35" hidden="1">#REF!</definedName>
    <definedName name="XRefCopy35Row" hidden="1">#REF!</definedName>
    <definedName name="XRefCopy36" hidden="1">#REF!</definedName>
    <definedName name="XRefCopy36Row" hidden="1">#REF!</definedName>
    <definedName name="XRefCopy37" hidden="1">#REF!</definedName>
    <definedName name="XRefCopy37Row" hidden="1">#REF!</definedName>
    <definedName name="XRefCopy38" hidden="1">#REF!</definedName>
    <definedName name="XRefCopy38Row" hidden="1">#REF!</definedName>
    <definedName name="XRefCopy39" hidden="1">#REF!</definedName>
    <definedName name="XRefCopy39Row" hidden="1">#REF!</definedName>
    <definedName name="XRefCopy3Row" hidden="1">#REF!</definedName>
    <definedName name="XRefCopy4" hidden="1">#REF!</definedName>
    <definedName name="XRefCopy40" hidden="1">#REF!</definedName>
    <definedName name="XRefCopy40Row" hidden="1">#REF!</definedName>
    <definedName name="XRefCopy41" hidden="1">#REF!</definedName>
    <definedName name="XRefCopy41Row" hidden="1">#REF!</definedName>
    <definedName name="XRefCopy42Row" hidden="1">#REF!</definedName>
    <definedName name="XRefCopy43" hidden="1">#REF!</definedName>
    <definedName name="XRefCopy43Row" hidden="1">#REF!</definedName>
    <definedName name="XRefCopy44" hidden="1">#REF!</definedName>
    <definedName name="XRefCopy44Row" hidden="1">#REF!</definedName>
    <definedName name="XRefCopy45Row" hidden="1">#REF!</definedName>
    <definedName name="XRefCopy46Row" hidden="1">#REF!</definedName>
    <definedName name="XRefCopy47" hidden="1">#REF!</definedName>
    <definedName name="XRefCopy47Row" hidden="1">#REF!</definedName>
    <definedName name="XRefCopy48Row" hidden="1">#REF!</definedName>
    <definedName name="XRefCopy49" hidden="1">#REF!</definedName>
    <definedName name="XRefCopy49Row" hidden="1">#REF!</definedName>
    <definedName name="XRefCopy4Row" hidden="1">#REF!</definedName>
    <definedName name="XRefCopy5" hidden="1">#REF!</definedName>
    <definedName name="XRefCopy50" hidden="1">#REF!</definedName>
    <definedName name="XRefCopy50Row" hidden="1">#REF!</definedName>
    <definedName name="XRefCopy51" hidden="1">#REF!</definedName>
    <definedName name="XRefCopy51Row" hidden="1">#REF!</definedName>
    <definedName name="XRefCopy52" hidden="1">#REF!</definedName>
    <definedName name="XRefCopy52Row" hidden="1">#REF!</definedName>
    <definedName name="XRefCopy53" hidden="1">#REF!</definedName>
    <definedName name="XRefCopy53Row" hidden="1">#REF!</definedName>
    <definedName name="XRefCopy54" hidden="1">#REF!</definedName>
    <definedName name="XRefCopy54Row" hidden="1">#REF!</definedName>
    <definedName name="XRefCopy55" hidden="1">#REF!</definedName>
    <definedName name="XRefCopy55Row" hidden="1">#REF!</definedName>
    <definedName name="XRefCopy56" hidden="1">#REF!</definedName>
    <definedName name="XRefCopy56Row" hidden="1">#REF!</definedName>
    <definedName name="XRefCopy57" hidden="1">#REF!</definedName>
    <definedName name="XRefCopy57Row" hidden="1">#REF!</definedName>
    <definedName name="XRefCopy58" hidden="1">#REF!</definedName>
    <definedName name="XRefCopy58Row" hidden="1">#REF!</definedName>
    <definedName name="XRefCopy59" hidden="1">#REF!</definedName>
    <definedName name="XRefCopy59Row" hidden="1">#REF!</definedName>
    <definedName name="XRefCopy5Row" hidden="1">#REF!</definedName>
    <definedName name="XRefCopy6" hidden="1">#REF!</definedName>
    <definedName name="XRefCopy60Row" hidden="1">#REF!</definedName>
    <definedName name="XRefCopy61Row" hidden="1">#REF!</definedName>
    <definedName name="XRefCopy67Row" hidden="1">#REF!</definedName>
    <definedName name="XRefCopy6Row" hidden="1">#REF!</definedName>
    <definedName name="XRefCopy7" hidden="1">#REF!</definedName>
    <definedName name="XRefCopy7Row" hidden="1">#REF!</definedName>
    <definedName name="XRefCopy8" hidden="1">#REF!</definedName>
    <definedName name="XRefCopy88Row" hidden="1">#REF!</definedName>
    <definedName name="XRefCopy89Row" hidden="1">#REF!</definedName>
    <definedName name="XRefCopy8Row" hidden="1">#REF!</definedName>
    <definedName name="XRefCopy9" hidden="1">#REF!</definedName>
    <definedName name="XRefCopy90Row" hidden="1">#REF!</definedName>
    <definedName name="XRefCopy91" hidden="1">#REF!</definedName>
    <definedName name="XRefCopy91Row" hidden="1">#REF!</definedName>
    <definedName name="XRefCopy92Row" hidden="1">#REF!</definedName>
    <definedName name="XRefCopy93Row" hidden="1">#REF!</definedName>
    <definedName name="XRefCopy94Row" hidden="1">#REF!</definedName>
    <definedName name="XRefCopy95Row" hidden="1">#REF!</definedName>
    <definedName name="XRefCopy96Row" hidden="1">#REF!</definedName>
    <definedName name="XRefCopy97Row" hidden="1">#REF!</definedName>
    <definedName name="XRefCopy98Row" hidden="1">#REF!</definedName>
    <definedName name="XRefCopy99Row" hidden="1">#REF!</definedName>
    <definedName name="XRefCopy9Row" hidden="1">#REF!</definedName>
    <definedName name="XRefCopyRangeCount" hidden="1">7</definedName>
    <definedName name="XRefCopyRangeCount_1" hidden="1">2</definedName>
    <definedName name="XRefCopyRangeCount_1_1" hidden="1">2</definedName>
    <definedName name="XRefPaste1" hidden="1">#REF!</definedName>
    <definedName name="XRefPaste10" hidden="1">#REF!</definedName>
    <definedName name="XRefPaste100" hidden="1">#REF!</definedName>
    <definedName name="XRefPaste100Row" hidden="1">#REF!</definedName>
    <definedName name="XRefPaste101" hidden="1">#REF!</definedName>
    <definedName name="XRefPaste101Row" hidden="1">#REF!</definedName>
    <definedName name="XRefPaste102" hidden="1">#REF!</definedName>
    <definedName name="XRefPaste102Row" hidden="1">#REF!</definedName>
    <definedName name="XRefPaste103" hidden="1">#REF!</definedName>
    <definedName name="XRefPaste103Row" hidden="1">#REF!</definedName>
    <definedName name="XRefPaste104Row" hidden="1">#REF!</definedName>
    <definedName name="XRefPaste105Row" hidden="1">#REF!</definedName>
    <definedName name="XRefPaste106Row" hidden="1">#REF!</definedName>
    <definedName name="XRefPaste107Row" hidden="1">#REF!</definedName>
    <definedName name="XRefPaste108Row" hidden="1">#REF!</definedName>
    <definedName name="XRefPaste109Row" hidden="1">#REF!</definedName>
    <definedName name="XRefPaste10Row" hidden="1">#REF!</definedName>
    <definedName name="XRefPaste11" hidden="1">#REF!</definedName>
    <definedName name="XRefPaste110Row" hidden="1">#REF!</definedName>
    <definedName name="XRefPaste111Row" hidden="1">#REF!</definedName>
    <definedName name="XRefPaste112Row" hidden="1">#REF!</definedName>
    <definedName name="XRefPaste113Row" hidden="1">#REF!</definedName>
    <definedName name="XRefPaste114Row" hidden="1">#REF!</definedName>
    <definedName name="XRefPaste115Row" hidden="1">#REF!</definedName>
    <definedName name="XRefPaste116Row" hidden="1">#REF!</definedName>
    <definedName name="XRefPaste117Row" hidden="1">#REF!</definedName>
    <definedName name="XRefPaste118Row" hidden="1">#REF!</definedName>
    <definedName name="XRefPaste119Row" hidden="1">#REF!</definedName>
    <definedName name="XRefPaste11Row" hidden="1">#REF!</definedName>
    <definedName name="XRefPaste12" hidden="1">#REF!</definedName>
    <definedName name="XRefPaste120Row" hidden="1">#REF!</definedName>
    <definedName name="XRefPaste121Row" hidden="1">#REF!</definedName>
    <definedName name="XRefPaste122Row" hidden="1">#REF!</definedName>
    <definedName name="XRefPaste123Row" hidden="1">#REF!</definedName>
    <definedName name="XRefPaste124Row" hidden="1">#REF!</definedName>
    <definedName name="XRefPaste125Row" hidden="1">#REF!</definedName>
    <definedName name="XRefPaste126Row" hidden="1">#REF!</definedName>
    <definedName name="XRefPaste127Row" hidden="1">#REF!</definedName>
    <definedName name="XRefPaste128Row" hidden="1">#REF!</definedName>
    <definedName name="XRefPaste129Row" hidden="1">#REF!</definedName>
    <definedName name="XRefPaste12Row" hidden="1">#REF!</definedName>
    <definedName name="XRefPaste13" hidden="1">#REF!</definedName>
    <definedName name="XRefPaste130Row" hidden="1">#REF!</definedName>
    <definedName name="XRefPaste131Row" hidden="1">#REF!</definedName>
    <definedName name="XRefPaste132Row" hidden="1">#REF!</definedName>
    <definedName name="XRefPaste133Row" hidden="1">#REF!</definedName>
    <definedName name="XRefPaste134Row" hidden="1">#REF!</definedName>
    <definedName name="XRefPaste135Row" hidden="1">#REF!</definedName>
    <definedName name="XRefPaste13Row" hidden="1">#REF!</definedName>
    <definedName name="XRefPaste14" hidden="1">#REF!</definedName>
    <definedName name="XRefPaste14Row" hidden="1">#REF!</definedName>
    <definedName name="XRefPaste15" hidden="1">#REF!</definedName>
    <definedName name="XRefPaste15Row" hidden="1">#REF!</definedName>
    <definedName name="XRefPaste16" hidden="1">#REF!</definedName>
    <definedName name="XRefPaste16Row" hidden="1">#REF!</definedName>
    <definedName name="XRefPaste17" hidden="1">#REF!</definedName>
    <definedName name="XRefPaste17Row" hidden="1">#REF!</definedName>
    <definedName name="XRefPaste18" hidden="1">#REF!</definedName>
    <definedName name="XRefPaste18Row" hidden="1">#REF!</definedName>
    <definedName name="XRefPaste19" hidden="1">#REF!</definedName>
    <definedName name="XRefPaste19Row" hidden="1">#REF!</definedName>
    <definedName name="XRefPaste1Row" hidden="1">#REF!</definedName>
    <definedName name="XRefPaste2" hidden="1">#REF!</definedName>
    <definedName name="XRefPaste20" hidden="1">#REF!</definedName>
    <definedName name="XRefPaste20Row" hidden="1">#REF!</definedName>
    <definedName name="XRefPaste21" hidden="1">#REF!</definedName>
    <definedName name="XRefPaste21Row" hidden="1">#REF!</definedName>
    <definedName name="XRefPaste22" hidden="1">#REF!</definedName>
    <definedName name="XRefPaste22Row" hidden="1">#REF!</definedName>
    <definedName name="XRefPaste23" hidden="1">#REF!</definedName>
    <definedName name="XRefPaste23Row" hidden="1">#REF!</definedName>
    <definedName name="XRefPaste24" hidden="1">#REF!</definedName>
    <definedName name="XRefPaste24Row" hidden="1">#REF!</definedName>
    <definedName name="XRefPaste25" hidden="1">#REF!</definedName>
    <definedName name="XRefPaste25Row" hidden="1">#REF!</definedName>
    <definedName name="XRefPaste26" hidden="1">#REF!</definedName>
    <definedName name="XRefPaste26Row" hidden="1">#REF!</definedName>
    <definedName name="XRefPaste27" hidden="1">#REF!</definedName>
    <definedName name="XRefPaste27Row" hidden="1">#REF!</definedName>
    <definedName name="XRefPaste28" hidden="1">#REF!</definedName>
    <definedName name="XRefPaste28Row" hidden="1">#REF!</definedName>
    <definedName name="XRefPaste29" hidden="1">#REF!</definedName>
    <definedName name="XRefPaste29Row" hidden="1">#REF!</definedName>
    <definedName name="XRefPaste2Row" hidden="1">#REF!</definedName>
    <definedName name="XRefPaste3" hidden="1">#REF!</definedName>
    <definedName name="XRefPaste30" hidden="1">#REF!</definedName>
    <definedName name="XRefPaste30Row" hidden="1">#REF!</definedName>
    <definedName name="XRefPaste31" hidden="1">#REF!</definedName>
    <definedName name="XRefPaste31Row" hidden="1">#REF!</definedName>
    <definedName name="XRefPaste32" hidden="1">#REF!</definedName>
    <definedName name="XRefPaste32Row" hidden="1">#REF!</definedName>
    <definedName name="XRefPaste33" hidden="1">#REF!</definedName>
    <definedName name="XRefPaste33Row" hidden="1">#REF!</definedName>
    <definedName name="XRefPaste34" hidden="1">#REF!</definedName>
    <definedName name="XRefPaste34Row" hidden="1">#REF!</definedName>
    <definedName name="XRefPaste35" hidden="1">#REF!</definedName>
    <definedName name="XRefPaste35Row" hidden="1">#REF!</definedName>
    <definedName name="XRefPaste36" hidden="1">#REF!</definedName>
    <definedName name="XRefPaste36Row" hidden="1">#REF!</definedName>
    <definedName name="XRefPaste37" hidden="1">#REF!</definedName>
    <definedName name="XRefPaste37Row" hidden="1">#REF!</definedName>
    <definedName name="XRefPaste38" hidden="1">#REF!</definedName>
    <definedName name="XRefPaste38Row" hidden="1">#REF!</definedName>
    <definedName name="XRefPaste39" hidden="1">#REF!</definedName>
    <definedName name="XRefPaste39Row" hidden="1">#REF!</definedName>
    <definedName name="XRefPaste3Row" hidden="1">#REF!</definedName>
    <definedName name="XRefPaste4" hidden="1">#REF!</definedName>
    <definedName name="XRefPaste40" hidden="1">#REF!</definedName>
    <definedName name="XRefPaste40Row" hidden="1">#REF!</definedName>
    <definedName name="XRefPaste41" hidden="1">#REF!</definedName>
    <definedName name="XRefPaste41Row" hidden="1">#REF!</definedName>
    <definedName name="XRefPaste42" hidden="1">#REF!</definedName>
    <definedName name="XRefPaste42Row" hidden="1">#REF!</definedName>
    <definedName name="XRefPaste43" hidden="1">#REF!</definedName>
    <definedName name="XRefPaste43Row" hidden="1">#REF!</definedName>
    <definedName name="XRefPaste44" hidden="1">#REF!</definedName>
    <definedName name="XRefPaste44Row" hidden="1">#REF!</definedName>
    <definedName name="XRefPaste45Row" hidden="1">#REF!</definedName>
    <definedName name="XRefPaste46Row" hidden="1">#REF!</definedName>
    <definedName name="XRefPaste47" hidden="1">#REF!</definedName>
    <definedName name="XRefPaste47Row" hidden="1">#REF!</definedName>
    <definedName name="XRefPaste48Row" hidden="1">#REF!</definedName>
    <definedName name="XRefPaste49Row" hidden="1">#REF!</definedName>
    <definedName name="XRefPaste4Row" hidden="1">#REF!</definedName>
    <definedName name="XRefPaste5" hidden="1">#REF!</definedName>
    <definedName name="XRefPaste50Row" hidden="1">#REF!</definedName>
    <definedName name="XRefPaste51Row" hidden="1">#REF!</definedName>
    <definedName name="XRefPaste52Row" hidden="1">#REF!</definedName>
    <definedName name="XRefPaste53Row" hidden="1">#REF!</definedName>
    <definedName name="XRefPaste54Row" hidden="1">#REF!</definedName>
    <definedName name="XRefPaste55Row" hidden="1">#REF!</definedName>
    <definedName name="XRefPaste56Row" hidden="1">#REF!</definedName>
    <definedName name="XRefPaste57Row" hidden="1">#REF!</definedName>
    <definedName name="XRefPaste58Row" hidden="1">#REF!</definedName>
    <definedName name="XRefPaste59Row" hidden="1">#REF!</definedName>
    <definedName name="XRefPaste5Row" hidden="1">#REF!</definedName>
    <definedName name="XRefPaste6" hidden="1">#REF!</definedName>
    <definedName name="XRefPaste60Row" hidden="1">#REF!</definedName>
    <definedName name="XRefPaste61Row" hidden="1">#REF!</definedName>
    <definedName name="XRefPaste62Row" hidden="1">#REF!</definedName>
    <definedName name="XRefPaste63Row" hidden="1">#REF!</definedName>
    <definedName name="XRefPaste64Row" hidden="1">#REF!</definedName>
    <definedName name="XRefPaste65Row" hidden="1">#REF!</definedName>
    <definedName name="XRefPaste66Row" hidden="1">#REF!</definedName>
    <definedName name="XRefPaste67Row" hidden="1">#REF!</definedName>
    <definedName name="XRefPaste68Row" hidden="1">#REF!</definedName>
    <definedName name="XRefPaste69Row" hidden="1">#REF!</definedName>
    <definedName name="XRefPaste6Row" hidden="1">#REF!</definedName>
    <definedName name="XRefPaste7" hidden="1">#REF!</definedName>
    <definedName name="XRefPaste70Row" hidden="1">#REF!</definedName>
    <definedName name="XRefPaste71Row" hidden="1">#REF!</definedName>
    <definedName name="XRefPaste72Row" hidden="1">#REF!</definedName>
    <definedName name="XRefPaste73Row" hidden="1">#REF!</definedName>
    <definedName name="XRefPaste74Row" hidden="1">#REF!</definedName>
    <definedName name="XRefPaste76Row" hidden="1">#REF!</definedName>
    <definedName name="XRefPaste77" hidden="1">#REF!</definedName>
    <definedName name="XRefPaste77Row" hidden="1">#REF!</definedName>
    <definedName name="XRefPaste79" hidden="1">#REF!</definedName>
    <definedName name="XRefPaste79Row" hidden="1">#REF!</definedName>
    <definedName name="XRefPaste7Row" hidden="1">#REF!</definedName>
    <definedName name="XRefPaste8" hidden="1">#REF!</definedName>
    <definedName name="XRefPaste80Row" hidden="1">#REF!</definedName>
    <definedName name="XRefPaste81Row" hidden="1">#REF!</definedName>
    <definedName name="XRefPaste82Row" hidden="1">#REF!</definedName>
    <definedName name="XRefPaste83Row" hidden="1">#REF!</definedName>
    <definedName name="XRefPaste85" hidden="1">#REF!</definedName>
    <definedName name="XRefPaste85Row" hidden="1">#REF!</definedName>
    <definedName name="XRefPaste86" hidden="1">#REF!</definedName>
    <definedName name="XRefPaste86Row" hidden="1">#REF!</definedName>
    <definedName name="XRefPaste87" hidden="1">#REF!</definedName>
    <definedName name="XRefPaste87Row" hidden="1">#REF!</definedName>
    <definedName name="XRefPaste88" hidden="1">#REF!</definedName>
    <definedName name="XRefPaste88Row" hidden="1">#REF!</definedName>
    <definedName name="XRefPaste89" hidden="1">#REF!</definedName>
    <definedName name="XRefPaste89Row" hidden="1">#REF!</definedName>
    <definedName name="XRefPaste8Row" hidden="1">#REF!</definedName>
    <definedName name="XRefPaste9" hidden="1">#REF!</definedName>
    <definedName name="XRefPaste90" hidden="1">#REF!</definedName>
    <definedName name="XRefPaste90Row" hidden="1">#REF!</definedName>
    <definedName name="XRefPaste91" hidden="1">#REF!</definedName>
    <definedName name="XRefPaste91Row" hidden="1">#REF!</definedName>
    <definedName name="XRefPaste92Row" hidden="1">#REF!</definedName>
    <definedName name="XRefPaste93" hidden="1">#REF!</definedName>
    <definedName name="XRefPaste93Row" hidden="1">#REF!</definedName>
    <definedName name="XRefPaste94" hidden="1">#REF!</definedName>
    <definedName name="XRefPaste94Row" hidden="1">#REF!</definedName>
    <definedName name="XRefPaste95" hidden="1">#REF!</definedName>
    <definedName name="XRefPaste95Row" hidden="1">#REF!</definedName>
    <definedName name="XRefPaste96" hidden="1">#REF!</definedName>
    <definedName name="XRefPaste96Row" hidden="1">#REF!</definedName>
    <definedName name="XRefPaste97" hidden="1">#REF!</definedName>
    <definedName name="XRefPaste97Row" hidden="1">#REF!</definedName>
    <definedName name="XRefPaste98" hidden="1">#REF!</definedName>
    <definedName name="XRefPaste98Row" hidden="1">#REF!</definedName>
    <definedName name="XRefPaste99" hidden="1">#REF!</definedName>
    <definedName name="XRefPaste99Row" hidden="1">#REF!</definedName>
    <definedName name="XRefPaste9Row" hidden="1">#REF!</definedName>
    <definedName name="XRefPasteRangeCount" hidden="1">142</definedName>
    <definedName name="XRefPasteRangeCount_1" hidden="1">1</definedName>
    <definedName name="XRefPasteRangeCount_1_1" hidden="1">1</definedName>
    <definedName name="xregrg" hidden="1">{#N/A,#N/A,FALSE,"Income Branch ONLY"}</definedName>
    <definedName name="xregrg_1" hidden="1">{#N/A,#N/A,FALSE,"Income Branch ONLY"}</definedName>
    <definedName name="xregrg_1_1" hidden="1">{#N/A,#N/A,FALSE,"Income Branch ONLY"}</definedName>
    <definedName name="xregrg_2" hidden="1">{#N/A,#N/A,FALSE,"Income Branch ONLY"}</definedName>
    <definedName name="xregrg_2_1" hidden="1">{#N/A,#N/A,FALSE,"Income Branch ONLY"}</definedName>
    <definedName name="xregrg_3" hidden="1">{#N/A,#N/A,FALSE,"Income Branch ONLY"}</definedName>
    <definedName name="xrqgrg" hidden="1">{#N/A,#N/A,FALSE,"Income Branch ONLY"}</definedName>
    <definedName name="xrqgrg_1" hidden="1">{#N/A,#N/A,FALSE,"Income Branch ONLY"}</definedName>
    <definedName name="xrqgrg_1_1" hidden="1">{#N/A,#N/A,FALSE,"Income Branch ONLY"}</definedName>
    <definedName name="xrqgrg_2" hidden="1">{#N/A,#N/A,FALSE,"Income Branch ONLY"}</definedName>
    <definedName name="xrqgrg_2_1" hidden="1">{#N/A,#N/A,FALSE,"Income Branch ONLY"}</definedName>
    <definedName name="xrqgrg_3" hidden="1">{#N/A,#N/A,FALSE,"Income Branch ONLY"}</definedName>
    <definedName name="xsxa" hidden="1">{"'Sheet1'!$A$4386:$N$4591"}</definedName>
    <definedName name="xsxa_1" hidden="1">{"'Sheet1'!$A$4386:$N$4591"}</definedName>
    <definedName name="xsxa_1_1" hidden="1">{"'Sheet1'!$A$4386:$N$4591"}</definedName>
    <definedName name="xsxa_2" hidden="1">{"'Sheet1'!$A$4386:$N$4591"}</definedName>
    <definedName name="xsxa_2_1" hidden="1">{"'Sheet1'!$A$4386:$N$4591"}</definedName>
    <definedName name="xsxa_3" hidden="1">{"'Sheet1'!$A$4386:$N$4591"}</definedName>
    <definedName name="xxxxxxxxxx" hidden="1">{#N/A,#N/A,FALSE,"Highlights";#N/A,#N/A,FALSE,"Income";#N/A,#N/A,FALSE,"Revenue";#N/A,#N/A,FALSE,"Expenses";#N/A,#N/A,FALSE,"Provisions";#N/A,#N/A,FALSE,"Income % of Revenue";#N/A,#N/A,FALSE,"Comp % of Revenue";#N/A,#N/A,FALSE,"DBNA ROE";#N/A,#N/A,FALSE,"ROE by Product"}</definedName>
    <definedName name="xxxxxxxxxx_1" hidden="1">{#N/A,#N/A,FALSE,"Highlights";#N/A,#N/A,FALSE,"Income";#N/A,#N/A,FALSE,"Revenue";#N/A,#N/A,FALSE,"Expenses";#N/A,#N/A,FALSE,"Provisions";#N/A,#N/A,FALSE,"Income % of Revenue";#N/A,#N/A,FALSE,"Comp % of Revenue";#N/A,#N/A,FALSE,"DBNA ROE";#N/A,#N/A,FALSE,"ROE by Product"}</definedName>
    <definedName name="xxxxxxxxxx_1_1" hidden="1">{#N/A,#N/A,FALSE,"Highlights";#N/A,#N/A,FALSE,"Income";#N/A,#N/A,FALSE,"Revenue";#N/A,#N/A,FALSE,"Expenses";#N/A,#N/A,FALSE,"Provisions";#N/A,#N/A,FALSE,"Income % of Revenue";#N/A,#N/A,FALSE,"Comp % of Revenue";#N/A,#N/A,FALSE,"DBNA ROE";#N/A,#N/A,FALSE,"ROE by Product"}</definedName>
    <definedName name="xxxxxxxxxx_2" hidden="1">{#N/A,#N/A,FALSE,"Highlights";#N/A,#N/A,FALSE,"Income";#N/A,#N/A,FALSE,"Revenue";#N/A,#N/A,FALSE,"Expenses";#N/A,#N/A,FALSE,"Provisions";#N/A,#N/A,FALSE,"Income % of Revenue";#N/A,#N/A,FALSE,"Comp % of Revenue";#N/A,#N/A,FALSE,"DBNA ROE";#N/A,#N/A,FALSE,"ROE by Product"}</definedName>
    <definedName name="xxxxxxxxxx_2_1" hidden="1">{#N/A,#N/A,FALSE,"Highlights";#N/A,#N/A,FALSE,"Income";#N/A,#N/A,FALSE,"Revenue";#N/A,#N/A,FALSE,"Expenses";#N/A,#N/A,FALSE,"Provisions";#N/A,#N/A,FALSE,"Income % of Revenue";#N/A,#N/A,FALSE,"Comp % of Revenue";#N/A,#N/A,FALSE,"DBNA ROE";#N/A,#N/A,FALSE,"ROE by Product"}</definedName>
    <definedName name="xxxxxxxxxx_3" hidden="1">{#N/A,#N/A,FALSE,"Highlights";#N/A,#N/A,FALSE,"Income";#N/A,#N/A,FALSE,"Revenue";#N/A,#N/A,FALSE,"Expenses";#N/A,#N/A,FALSE,"Provisions";#N/A,#N/A,FALSE,"Income % of Revenue";#N/A,#N/A,FALSE,"Comp % of Revenue";#N/A,#N/A,FALSE,"DBNA ROE";#N/A,#N/A,FALSE,"ROE by Product"}</definedName>
    <definedName name="xyz" hidden="1">#REF!</definedName>
    <definedName name="Z_2D889D83_BF5D_11D6_BAAC_00508D3936C3_.wvu.Rows" hidden="1">#REF!,#REF!</definedName>
    <definedName name="Z_344F5AB5_F908_11D8_871D_00508D3936C3_.wvu.Rows" hidden="1">#REF!,#REF!,#REF!,#REF!,#REF!,#REF!,#REF!,#REF!,#REF!,#REF!,#REF!,#REF!,#REF!,#REF!,#REF!,#REF!,#REF!,#REF!</definedName>
    <definedName name="Z_3B432486_B5D0_11D7_BAAA_00508D3936C3_.wvu.Rows" hidden="1">#REF!,#REF!,#REF!,#REF!,#REF!,#REF!,#REF!,#REF!,#REF!,#REF!,#REF!,#REF!,#REF!,#REF!,#REF!,#REF!,#REF!</definedName>
    <definedName name="Z_3B432488_B5D0_11D7_BAAA_00508D3936C3_.wvu.PrintTitles" hidden="1">#REF!,#REF!</definedName>
    <definedName name="Z_3B432488_B5D0_11D7_BAAA_00508D3936C3_.wvu.Rows" hidden="1">#REF!</definedName>
    <definedName name="Z_3DFA58CF_B6E2_11D7_BAAA_00508D3936C3_.wvu.Cols" hidden="1">#REF!,#REF!,#REF!,#REF!,#REF!</definedName>
    <definedName name="Z_4060D0C3_97E5_11D6_84E7_0080AD7F2B9C_.wvu.Cols" hidden="1">#REF!,#REF!,#REF!</definedName>
    <definedName name="Z_4060D0C3_97E5_11D6_84E7_0080AD7F2B9C_.wvu.Rows" hidden="1">#REF!,#REF!,#REF!,#REF!,#REF!,#REF!</definedName>
    <definedName name="Z_4060D0C5_97E5_11D6_84E7_0080AD7F2B9C_.wvu.Cols" hidden="1">#REF!,#REF!,#REF!</definedName>
    <definedName name="Z_5EC7122A_2F1A_11D9_A08B_000129091764_.wvu.Cols" hidden="1">#REF!</definedName>
    <definedName name="Z_5EC7122A_2F1A_11D9_A08B_000129091764_.wvu.Rows" hidden="1">#REF!,#REF!</definedName>
    <definedName name="Z_67EFEDB9_998B_11D7_BAAE_00508D3936C3_.wvu.PrintTitles" hidden="1">#REF!,#REF!</definedName>
    <definedName name="Z_67EFEDB9_998B_11D7_BAAE_00508D3936C3_.wvu.Rows" hidden="1">#REF!,#REF!,#REF!</definedName>
    <definedName name="Z_67EFEDCD_998B_11D7_BAAE_00508D3936C3_.wvu.Cols" hidden="1">#REF!,#REF!,#REF!</definedName>
    <definedName name="Z_67EFEDCD_998B_11D7_BAAE_00508D3936C3_.wvu.PrintTitles" hidden="1">#REF!,#REF!</definedName>
    <definedName name="Z_67EFEDCD_998B_11D7_BAAE_00508D3936C3_.wvu.Rows" hidden="1">#REF!,#REF!</definedName>
    <definedName name="Z_72EE3867_0384_11D7_BAAD_00508D3936C3_.wvu.PrintArea" hidden="1">#REF!</definedName>
    <definedName name="Z_9EF739CB_9998_11D7_8C04_00508D4511B4_.wvu.Cols" hidden="1">#REF!,#REF!,#REF!</definedName>
    <definedName name="Z_9EF739CB_9998_11D7_8C04_00508D4511B4_.wvu.PrintTitles" hidden="1">#REF!,#REF!</definedName>
    <definedName name="Z_9EF739CB_9998_11D7_8C04_00508D4511B4_.wvu.Rows" hidden="1">#REF!,#REF!</definedName>
    <definedName name="Z_9EF739DF_9998_11D7_8C04_00508D4511B4_.wvu.PrintTitles" hidden="1">#REF!,#REF!</definedName>
    <definedName name="Z_9EF739DF_9998_11D7_8C04_00508D4511B4_.wvu.Rows" hidden="1">#REF!,#REF!</definedName>
    <definedName name="Z_A4D7FA71_D939_11D7_BAAC_00508D3936C3_.wvu.Rows" hidden="1">#REF!,#REF!,#REF!,#REF!,#REF!,#REF!,#REF!,#REF!</definedName>
    <definedName name="Z_B220CB20_0621_11D7_AE01_00C026AA8282_.wvu.Rows" hidden="1">#REF!,#REF!,#REF!,#REF!</definedName>
    <definedName name="Z_BB5CCFD1_787E_11D2_B8CB_444553540000_.wvu.Cols" hidden="1">#REF!,#REF!,#REF!</definedName>
    <definedName name="Z_CBC4CEF1_B128_11D7_BAAA_00508D3936C3_.wvu.Cols" hidden="1">#REF!,#REF!</definedName>
    <definedName name="Z_F93949A5_3508_11D6_AB98_0080AD7F2B9C_.wvu.Cols" hidden="1">#REF!,#REF!</definedName>
    <definedName name="Z_F93949A5_3508_11D6_AB98_0080AD7F2B9C_.wvu.PrintTitles" hidden="1">#REF!,#REF!</definedName>
    <definedName name="zcx"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zcx_1"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zcx_1_1"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zcx_2"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zcx_2_1"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zcx_3"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03" i="1" l="1"/>
  <c r="V103" i="1"/>
  <c r="W103" i="1"/>
  <c r="Q103" i="1"/>
  <c r="R103" i="1"/>
  <c r="S103" i="1"/>
  <c r="E104" i="1"/>
  <c r="I104" i="1"/>
  <c r="M104" i="1"/>
  <c r="G104" i="1"/>
  <c r="Q26" i="1"/>
  <c r="R26" i="1"/>
  <c r="S26" i="1"/>
  <c r="U26" i="1"/>
  <c r="V26" i="1"/>
  <c r="W26" i="1"/>
  <c r="U25" i="1"/>
  <c r="V25" i="1"/>
  <c r="W25" i="1"/>
  <c r="Q25" i="1"/>
  <c r="R25" i="1"/>
  <c r="S25" i="1"/>
  <c r="S84" i="1"/>
  <c r="R84" i="1"/>
  <c r="Q84" i="1"/>
  <c r="S127" i="1"/>
  <c r="R127" i="1"/>
  <c r="Q127" i="1"/>
  <c r="S126" i="1"/>
  <c r="R126" i="1"/>
  <c r="Q126" i="1"/>
  <c r="S125" i="1"/>
  <c r="R125" i="1"/>
  <c r="Q125" i="1"/>
  <c r="Q124" i="1"/>
  <c r="S123" i="1"/>
  <c r="R123" i="1"/>
  <c r="Q123" i="1"/>
  <c r="S122" i="1"/>
  <c r="R122" i="1"/>
  <c r="Q122" i="1"/>
  <c r="Q110" i="1"/>
  <c r="S116" i="1"/>
  <c r="R116" i="1"/>
  <c r="Q116" i="1"/>
  <c r="S115" i="1"/>
  <c r="R115" i="1"/>
  <c r="Q115" i="1"/>
  <c r="S114" i="1"/>
  <c r="R114" i="1"/>
  <c r="Q114" i="1"/>
  <c r="S113" i="1"/>
  <c r="R113" i="1"/>
  <c r="S112" i="1"/>
  <c r="R112" i="1"/>
  <c r="Q112" i="1"/>
  <c r="S109" i="1"/>
  <c r="R109" i="1"/>
  <c r="Q109" i="1"/>
  <c r="S108" i="1"/>
  <c r="R108" i="1"/>
  <c r="S107" i="1"/>
  <c r="R107" i="1"/>
  <c r="Q107" i="1"/>
  <c r="S104" i="1"/>
  <c r="R104" i="1"/>
  <c r="Q104" i="1"/>
  <c r="S102" i="1"/>
  <c r="R102" i="1"/>
  <c r="Q102" i="1"/>
  <c r="S101" i="1"/>
  <c r="R101" i="1"/>
  <c r="Q101" i="1"/>
  <c r="S100" i="1"/>
  <c r="R100" i="1"/>
  <c r="Q100" i="1"/>
  <c r="S99" i="1"/>
  <c r="R99" i="1"/>
  <c r="Q99" i="1"/>
  <c r="S98" i="1"/>
  <c r="R98" i="1"/>
  <c r="Q98" i="1"/>
  <c r="S97" i="1"/>
  <c r="S105" i="1" s="1"/>
  <c r="R97" i="1"/>
  <c r="R105" i="1" s="1"/>
  <c r="Q97" i="1"/>
  <c r="Q105" i="1" s="1"/>
  <c r="U97" i="1"/>
  <c r="S92" i="1"/>
  <c r="S88" i="1"/>
  <c r="R88" i="1"/>
  <c r="Q88" i="1"/>
  <c r="S80" i="1"/>
  <c r="R80" i="1"/>
  <c r="Q80" i="1"/>
  <c r="S79" i="1"/>
  <c r="R79" i="1"/>
  <c r="Q79" i="1"/>
  <c r="S74" i="1"/>
  <c r="R74" i="1"/>
  <c r="Q74" i="1"/>
  <c r="S71" i="1"/>
  <c r="R71" i="1"/>
  <c r="Q71" i="1"/>
  <c r="S65" i="1"/>
  <c r="R65" i="1"/>
  <c r="Q65" i="1"/>
  <c r="S64" i="1"/>
  <c r="Q64" i="1"/>
  <c r="S59" i="1"/>
  <c r="R59" i="1"/>
  <c r="Q59" i="1"/>
  <c r="S58" i="1"/>
  <c r="R58" i="1"/>
  <c r="Q58" i="1"/>
  <c r="S57" i="1"/>
  <c r="R57" i="1"/>
  <c r="Q57" i="1"/>
  <c r="S56" i="1"/>
  <c r="R56" i="1"/>
  <c r="Q56" i="1"/>
  <c r="S55" i="1"/>
  <c r="R55" i="1"/>
  <c r="Q55" i="1"/>
  <c r="S54" i="1"/>
  <c r="R54" i="1"/>
  <c r="Q54" i="1"/>
  <c r="S53" i="1"/>
  <c r="R53" i="1"/>
  <c r="Q53" i="1"/>
  <c r="S50" i="1"/>
  <c r="R50" i="1"/>
  <c r="Q50" i="1"/>
  <c r="S49" i="1"/>
  <c r="R49" i="1"/>
  <c r="Q49" i="1"/>
  <c r="S48" i="1"/>
  <c r="R48" i="1"/>
  <c r="Q48" i="1"/>
  <c r="R12" i="1"/>
  <c r="Q12" i="1"/>
  <c r="S35" i="1"/>
  <c r="R35" i="1"/>
  <c r="Q35" i="1"/>
  <c r="S34" i="1"/>
  <c r="R34" i="1"/>
  <c r="Q34" i="1"/>
  <c r="R33" i="1"/>
  <c r="Q33" i="1"/>
  <c r="R32" i="1"/>
  <c r="Q32" i="1"/>
  <c r="R31" i="1"/>
  <c r="Q31" i="1"/>
  <c r="R27" i="1"/>
  <c r="Q27" i="1"/>
  <c r="R24" i="1"/>
  <c r="Q24" i="1"/>
  <c r="Q23" i="1"/>
  <c r="Q22" i="1"/>
  <c r="S21" i="1"/>
  <c r="Q21" i="1"/>
  <c r="S20" i="1"/>
  <c r="Q20" i="1"/>
  <c r="S17" i="1"/>
  <c r="R17" i="1"/>
  <c r="S16" i="1"/>
  <c r="Q16" i="1"/>
  <c r="Q6" i="1"/>
  <c r="S11" i="1"/>
  <c r="R11" i="1"/>
  <c r="Q11" i="1"/>
  <c r="H47" i="2" l="1"/>
  <c r="I47" i="2"/>
  <c r="J47" i="2"/>
  <c r="J44" i="2"/>
  <c r="I44" i="2"/>
  <c r="J42" i="2"/>
  <c r="I42" i="2"/>
  <c r="H42" i="2"/>
  <c r="J34" i="2"/>
  <c r="I34" i="2"/>
  <c r="J41" i="2"/>
  <c r="J40" i="2"/>
  <c r="J39" i="2"/>
  <c r="J38" i="2"/>
  <c r="J37" i="2"/>
  <c r="J36" i="2"/>
  <c r="J35" i="2"/>
  <c r="J33" i="2"/>
  <c r="J32" i="2"/>
  <c r="J31" i="2"/>
  <c r="J30" i="2"/>
  <c r="J29" i="2"/>
  <c r="J28" i="2"/>
  <c r="J27" i="2"/>
  <c r="J26" i="2"/>
  <c r="J25" i="2"/>
  <c r="J24" i="2"/>
  <c r="J23" i="2"/>
  <c r="J22" i="2"/>
  <c r="J21" i="2"/>
  <c r="J20" i="2"/>
  <c r="J19" i="2"/>
  <c r="J18" i="2"/>
  <c r="J17" i="2"/>
  <c r="J16" i="2"/>
  <c r="J15" i="2"/>
  <c r="J14" i="2"/>
  <c r="J13" i="2"/>
  <c r="J12" i="2"/>
  <c r="J11" i="2"/>
  <c r="J10" i="2"/>
  <c r="J9" i="2"/>
  <c r="J8" i="2"/>
  <c r="J7" i="2"/>
  <c r="J6" i="2"/>
  <c r="J5" i="2"/>
  <c r="J4" i="2"/>
  <c r="J3" i="2"/>
  <c r="H34" i="2"/>
  <c r="W127" i="1"/>
  <c r="W126" i="1"/>
  <c r="W125" i="1"/>
  <c r="W123" i="1"/>
  <c r="W122" i="1"/>
  <c r="O124" i="1"/>
  <c r="O110" i="1"/>
  <c r="S110" i="1" s="1"/>
  <c r="W84" i="1"/>
  <c r="W92" i="1"/>
  <c r="V92" i="1"/>
  <c r="W88" i="1"/>
  <c r="W80" i="1"/>
  <c r="W79" i="1"/>
  <c r="W74" i="1"/>
  <c r="W71" i="1"/>
  <c r="W65" i="1"/>
  <c r="W64" i="1"/>
  <c r="W59" i="1"/>
  <c r="W58" i="1"/>
  <c r="W57" i="1"/>
  <c r="W56" i="1"/>
  <c r="W55" i="1"/>
  <c r="W54" i="1"/>
  <c r="W53" i="1"/>
  <c r="W124" i="1" l="1"/>
  <c r="S124" i="1"/>
  <c r="W66" i="1"/>
  <c r="W52" i="1"/>
  <c r="W49" i="1" l="1"/>
  <c r="W48" i="1"/>
  <c r="H44" i="2" l="1"/>
  <c r="N124" i="1" l="1"/>
  <c r="N24" i="1" l="1"/>
  <c r="N27" i="1"/>
  <c r="O27" i="1" l="1"/>
  <c r="S27" i="1" s="1"/>
  <c r="O24" i="1"/>
  <c r="S24" i="1" s="1"/>
  <c r="D15" i="1"/>
  <c r="W27" i="1"/>
  <c r="V27" i="1"/>
  <c r="U27" i="1"/>
  <c r="W24" i="1"/>
  <c r="V24" i="1"/>
  <c r="U24" i="1"/>
  <c r="K110" i="1" l="1"/>
  <c r="R110" i="1" s="1"/>
  <c r="M110" i="1"/>
  <c r="W113" i="1" l="1"/>
  <c r="V113" i="1"/>
  <c r="W109" i="1"/>
  <c r="V109" i="1"/>
  <c r="U109" i="1"/>
  <c r="W108" i="1"/>
  <c r="V108" i="1"/>
  <c r="W107" i="1"/>
  <c r="V107" i="1"/>
  <c r="U107" i="1"/>
  <c r="W99" i="1"/>
  <c r="V99" i="1"/>
  <c r="U99" i="1"/>
  <c r="M124" i="1"/>
  <c r="I108" i="1"/>
  <c r="G113" i="1"/>
  <c r="G108" i="1"/>
  <c r="E116" i="1"/>
  <c r="E115" i="1"/>
  <c r="E108" i="1"/>
  <c r="U113" i="1" l="1"/>
  <c r="Q113" i="1"/>
  <c r="U108" i="1"/>
  <c r="Q108" i="1"/>
  <c r="L132" i="1"/>
  <c r="L133" i="1" s="1"/>
  <c r="L30" i="1"/>
  <c r="K30" i="1"/>
  <c r="J30" i="1"/>
  <c r="I30" i="1"/>
  <c r="H30" i="1"/>
  <c r="G30" i="1"/>
  <c r="F30" i="1"/>
  <c r="E30" i="1"/>
  <c r="D30" i="1"/>
  <c r="V88" i="1" l="1"/>
  <c r="U88" i="1"/>
  <c r="V84" i="1"/>
  <c r="U84" i="1"/>
  <c r="V80" i="1"/>
  <c r="U80" i="1"/>
  <c r="V79" i="1"/>
  <c r="U79" i="1"/>
  <c r="V74" i="1"/>
  <c r="U74" i="1"/>
  <c r="V71" i="1"/>
  <c r="U71" i="1"/>
  <c r="V65" i="1"/>
  <c r="U65" i="1"/>
  <c r="U64" i="1"/>
  <c r="V59" i="1"/>
  <c r="U59" i="1"/>
  <c r="V58" i="1"/>
  <c r="U58" i="1"/>
  <c r="V57" i="1"/>
  <c r="U57" i="1"/>
  <c r="V56" i="1"/>
  <c r="U56" i="1"/>
  <c r="V55" i="1"/>
  <c r="U55" i="1"/>
  <c r="V54" i="1"/>
  <c r="U54" i="1"/>
  <c r="V53" i="1"/>
  <c r="U53" i="1"/>
  <c r="V50" i="1"/>
  <c r="U50" i="1"/>
  <c r="V49" i="1"/>
  <c r="U49" i="1"/>
  <c r="W35" i="1"/>
  <c r="V35" i="1"/>
  <c r="U35" i="1"/>
  <c r="W34" i="1"/>
  <c r="V34" i="1"/>
  <c r="U34" i="1"/>
  <c r="V33" i="1"/>
  <c r="U33" i="1"/>
  <c r="V32" i="1"/>
  <c r="U32" i="1"/>
  <c r="V31" i="1"/>
  <c r="U31" i="1"/>
  <c r="U23" i="1"/>
  <c r="U22" i="1"/>
  <c r="W21" i="1"/>
  <c r="U21" i="1"/>
  <c r="W20" i="1"/>
  <c r="U20" i="1"/>
  <c r="W17" i="1"/>
  <c r="V17" i="1"/>
  <c r="W16" i="1"/>
  <c r="U16" i="1"/>
  <c r="W11" i="1"/>
  <c r="V12" i="1"/>
  <c r="V11" i="1"/>
  <c r="U12" i="1"/>
  <c r="U11" i="1"/>
  <c r="Q47" i="1" l="1"/>
  <c r="R47" i="1"/>
  <c r="S47" i="1"/>
  <c r="R30" i="1"/>
  <c r="U30" i="1"/>
  <c r="V30" i="1"/>
  <c r="Q30" i="1"/>
  <c r="M12" i="1"/>
  <c r="N12" i="1" l="1"/>
  <c r="O12" i="1" s="1"/>
  <c r="M33" i="1"/>
  <c r="M32" i="1"/>
  <c r="M31" i="1"/>
  <c r="N31" i="1" s="1"/>
  <c r="I21" i="1"/>
  <c r="W116" i="1"/>
  <c r="W115" i="1"/>
  <c r="W114" i="1"/>
  <c r="W112" i="1"/>
  <c r="W110" i="1"/>
  <c r="W98" i="1"/>
  <c r="W100" i="1"/>
  <c r="W101" i="1"/>
  <c r="W102" i="1"/>
  <c r="W104" i="1"/>
  <c r="W97" i="1"/>
  <c r="W12" i="1" l="1"/>
  <c r="S12" i="1"/>
  <c r="O31" i="1"/>
  <c r="S31" i="1" s="1"/>
  <c r="N32" i="1"/>
  <c r="N33" i="1"/>
  <c r="M30" i="1"/>
  <c r="J21" i="1"/>
  <c r="W105" i="1"/>
  <c r="W117" i="1"/>
  <c r="O33" i="1" l="1"/>
  <c r="O32" i="1"/>
  <c r="O30" i="1"/>
  <c r="W31" i="1"/>
  <c r="K21" i="1"/>
  <c r="N30" i="1"/>
  <c r="V127" i="1"/>
  <c r="U127" i="1"/>
  <c r="V126" i="1"/>
  <c r="U126" i="1"/>
  <c r="V125" i="1"/>
  <c r="U125" i="1"/>
  <c r="U124" i="1"/>
  <c r="V123" i="1"/>
  <c r="U123" i="1"/>
  <c r="V122" i="1"/>
  <c r="U122" i="1"/>
  <c r="V116" i="1"/>
  <c r="U116" i="1"/>
  <c r="V115" i="1"/>
  <c r="U115" i="1"/>
  <c r="V114" i="1"/>
  <c r="U114" i="1"/>
  <c r="V112" i="1"/>
  <c r="U112" i="1"/>
  <c r="V110" i="1"/>
  <c r="U110" i="1"/>
  <c r="V104" i="1"/>
  <c r="U104" i="1"/>
  <c r="V102" i="1"/>
  <c r="U102" i="1"/>
  <c r="V101" i="1"/>
  <c r="U101" i="1"/>
  <c r="V100" i="1"/>
  <c r="U100" i="1"/>
  <c r="V98" i="1"/>
  <c r="U98" i="1"/>
  <c r="V97" i="1"/>
  <c r="W33" i="1" l="1"/>
  <c r="S33" i="1"/>
  <c r="W32" i="1"/>
  <c r="W30" i="1" s="1"/>
  <c r="S32" i="1"/>
  <c r="S30" i="1" s="1"/>
  <c r="V21" i="1"/>
  <c r="R21" i="1"/>
  <c r="L21" i="1"/>
  <c r="M21" i="1" s="1"/>
  <c r="K64" i="1"/>
  <c r="V64" i="1" l="1"/>
  <c r="R64" i="1"/>
  <c r="R66" i="1" s="1"/>
  <c r="E124" i="1"/>
  <c r="D124" i="1"/>
  <c r="J124" i="1"/>
  <c r="I124" i="1"/>
  <c r="H124" i="1"/>
  <c r="F124" i="1"/>
  <c r="S117" i="1"/>
  <c r="O117" i="1"/>
  <c r="N117" i="1"/>
  <c r="M117" i="1"/>
  <c r="L117" i="1"/>
  <c r="I117" i="1"/>
  <c r="E117" i="1"/>
  <c r="O105" i="1"/>
  <c r="N105" i="1"/>
  <c r="M105" i="1"/>
  <c r="L105" i="1"/>
  <c r="I105" i="1"/>
  <c r="E105" i="1"/>
  <c r="K105" i="1"/>
  <c r="G105" i="1"/>
  <c r="O66" i="1"/>
  <c r="K66" i="1"/>
  <c r="H66" i="1"/>
  <c r="G66" i="1"/>
  <c r="F66" i="1"/>
  <c r="E66" i="1"/>
  <c r="D66" i="1"/>
  <c r="N66" i="1"/>
  <c r="M66" i="1"/>
  <c r="L66" i="1"/>
  <c r="J66" i="1"/>
  <c r="I66" i="1"/>
  <c r="O52" i="1"/>
  <c r="K52" i="1"/>
  <c r="J52" i="1"/>
  <c r="I52" i="1"/>
  <c r="G52" i="1"/>
  <c r="F52" i="1"/>
  <c r="E52" i="1"/>
  <c r="N52" i="1"/>
  <c r="M52" i="1"/>
  <c r="L52" i="1"/>
  <c r="H52" i="1"/>
  <c r="D52" i="1"/>
  <c r="N47" i="1"/>
  <c r="M47" i="1"/>
  <c r="K47" i="1"/>
  <c r="J47" i="1"/>
  <c r="I47" i="1"/>
  <c r="H47" i="1"/>
  <c r="G47" i="1"/>
  <c r="G45" i="1" s="1"/>
  <c r="K23" i="1"/>
  <c r="K22" i="1"/>
  <c r="R22" i="1" s="1"/>
  <c r="I20" i="1"/>
  <c r="E19" i="1"/>
  <c r="J18" i="1"/>
  <c r="E18" i="1"/>
  <c r="E15" i="1" s="1"/>
  <c r="G17" i="1"/>
  <c r="Q17" i="1" s="1"/>
  <c r="U6" i="1"/>
  <c r="V5" i="1" s="1"/>
  <c r="V6" i="1" s="1"/>
  <c r="Q8" i="1"/>
  <c r="D6" i="1"/>
  <c r="D8" i="1" s="1"/>
  <c r="V23" i="1" l="1"/>
  <c r="R23" i="1"/>
  <c r="K18" i="1"/>
  <c r="U17" i="1"/>
  <c r="F18" i="1"/>
  <c r="F19" i="1"/>
  <c r="J20" i="1"/>
  <c r="L22" i="1"/>
  <c r="M22" i="1" s="1"/>
  <c r="V22" i="1"/>
  <c r="S66" i="1"/>
  <c r="L23" i="1"/>
  <c r="M23" i="1" s="1"/>
  <c r="Q66" i="1"/>
  <c r="V66" i="1"/>
  <c r="R52" i="1"/>
  <c r="V8" i="1"/>
  <c r="W5" i="1"/>
  <c r="W6" i="1" s="1"/>
  <c r="W8" i="1" s="1"/>
  <c r="U117" i="1"/>
  <c r="V117" i="1"/>
  <c r="I61" i="1"/>
  <c r="I45" i="1"/>
  <c r="J61" i="1"/>
  <c r="J45" i="1"/>
  <c r="K61" i="1"/>
  <c r="K45" i="1"/>
  <c r="M61" i="1"/>
  <c r="M45" i="1"/>
  <c r="N61" i="1"/>
  <c r="N45" i="1"/>
  <c r="E5" i="1"/>
  <c r="E6" i="1" s="1"/>
  <c r="U8" i="1"/>
  <c r="D7" i="1"/>
  <c r="K117" i="1"/>
  <c r="G61" i="1"/>
  <c r="D47" i="1"/>
  <c r="E47" i="1"/>
  <c r="V52" i="1"/>
  <c r="V47" i="1"/>
  <c r="S52" i="1"/>
  <c r="F47" i="1"/>
  <c r="U48" i="1"/>
  <c r="V48" i="1"/>
  <c r="Q52" i="1"/>
  <c r="U66" i="1"/>
  <c r="Q117" i="1"/>
  <c r="H17" i="1"/>
  <c r="R117" i="1"/>
  <c r="H61" i="1"/>
  <c r="L47" i="1"/>
  <c r="K124" i="1"/>
  <c r="G117" i="1"/>
  <c r="L124" i="1"/>
  <c r="H45" i="1"/>
  <c r="V18" i="1" l="1"/>
  <c r="R18" i="1"/>
  <c r="V124" i="1"/>
  <c r="R124" i="1"/>
  <c r="L18" i="1"/>
  <c r="M18" i="1" s="1"/>
  <c r="N18" i="1" s="1"/>
  <c r="K20" i="1"/>
  <c r="G19" i="1"/>
  <c r="Q19" i="1" s="1"/>
  <c r="G18" i="1"/>
  <c r="Q18" i="1" s="1"/>
  <c r="F15" i="1"/>
  <c r="N23" i="1"/>
  <c r="N22" i="1"/>
  <c r="H19" i="1"/>
  <c r="I19" i="1" s="1"/>
  <c r="U19" i="1"/>
  <c r="F45" i="1"/>
  <c r="F61" i="1"/>
  <c r="V105" i="1"/>
  <c r="G68" i="1"/>
  <c r="G62" i="1"/>
  <c r="K62" i="1"/>
  <c r="K68" i="1"/>
  <c r="L61" i="1"/>
  <c r="L45" i="1"/>
  <c r="V45" i="1"/>
  <c r="V61" i="1"/>
  <c r="J62" i="1"/>
  <c r="J68" i="1"/>
  <c r="H68" i="1"/>
  <c r="H62" i="1"/>
  <c r="R45" i="1"/>
  <c r="R61" i="1"/>
  <c r="R62" i="1" s="1"/>
  <c r="I68" i="1"/>
  <c r="I62" i="1"/>
  <c r="F5" i="1"/>
  <c r="F6" i="1" s="1"/>
  <c r="E7" i="1"/>
  <c r="E8" i="1"/>
  <c r="I17" i="1"/>
  <c r="E45" i="1"/>
  <c r="E61" i="1"/>
  <c r="U105" i="1"/>
  <c r="N68" i="1"/>
  <c r="N62" i="1"/>
  <c r="U52" i="1"/>
  <c r="M68" i="1"/>
  <c r="M62" i="1"/>
  <c r="U47" i="1"/>
  <c r="D45" i="1"/>
  <c r="D61" i="1"/>
  <c r="Q15" i="1" l="1"/>
  <c r="V20" i="1"/>
  <c r="R20" i="1"/>
  <c r="O22" i="1"/>
  <c r="O23" i="1"/>
  <c r="O18" i="1"/>
  <c r="S18" i="1" s="1"/>
  <c r="H15" i="1"/>
  <c r="I15" i="1"/>
  <c r="U18" i="1"/>
  <c r="U15" i="1" s="1"/>
  <c r="G15" i="1"/>
  <c r="J17" i="1"/>
  <c r="J19" i="1"/>
  <c r="E68" i="1"/>
  <c r="E62" i="1"/>
  <c r="V62" i="1"/>
  <c r="V68" i="1"/>
  <c r="D68" i="1"/>
  <c r="D62" i="1"/>
  <c r="S45" i="1"/>
  <c r="S61" i="1"/>
  <c r="U45" i="1"/>
  <c r="U61" i="1"/>
  <c r="L62" i="1"/>
  <c r="L68" i="1"/>
  <c r="Q61" i="1"/>
  <c r="Q45" i="1"/>
  <c r="G5" i="1"/>
  <c r="G6" i="1" s="1"/>
  <c r="F7" i="1"/>
  <c r="F8" i="1"/>
  <c r="K72" i="1"/>
  <c r="K76" i="1" s="1"/>
  <c r="K69" i="1"/>
  <c r="M69" i="1"/>
  <c r="M72" i="1"/>
  <c r="M76" i="1" s="1"/>
  <c r="I69" i="1"/>
  <c r="I72" i="1"/>
  <c r="I76" i="1" s="1"/>
  <c r="R68" i="1"/>
  <c r="R69" i="1" s="1"/>
  <c r="G69" i="1"/>
  <c r="G72" i="1"/>
  <c r="G76" i="1" s="1"/>
  <c r="H69" i="1"/>
  <c r="H72" i="1"/>
  <c r="H76" i="1" s="1"/>
  <c r="F68" i="1"/>
  <c r="F62" i="1"/>
  <c r="N69" i="1"/>
  <c r="N72" i="1"/>
  <c r="N76" i="1" s="1"/>
  <c r="J69" i="1"/>
  <c r="J72" i="1"/>
  <c r="J76" i="1" s="1"/>
  <c r="W22" i="1" l="1"/>
  <c r="S22" i="1"/>
  <c r="W23" i="1"/>
  <c r="S23" i="1"/>
  <c r="W18" i="1"/>
  <c r="K19" i="1"/>
  <c r="R19" i="1" s="1"/>
  <c r="J15" i="1"/>
  <c r="V19" i="1"/>
  <c r="L19" i="1"/>
  <c r="M19" i="1" s="1"/>
  <c r="G82" i="1"/>
  <c r="G86" i="1" s="1"/>
  <c r="G90" i="1" s="1"/>
  <c r="G91" i="1" s="1"/>
  <c r="G77" i="1"/>
  <c r="U68" i="1"/>
  <c r="U62" i="1"/>
  <c r="R72" i="1"/>
  <c r="R76" i="1" s="1"/>
  <c r="R77" i="1" s="1"/>
  <c r="S68" i="1"/>
  <c r="S62" i="1"/>
  <c r="I82" i="1"/>
  <c r="I86" i="1" s="1"/>
  <c r="I90" i="1" s="1"/>
  <c r="I91" i="1" s="1"/>
  <c r="I77" i="1"/>
  <c r="M77" i="1"/>
  <c r="M82" i="1"/>
  <c r="M86" i="1" s="1"/>
  <c r="M90" i="1" s="1"/>
  <c r="M91" i="1" s="1"/>
  <c r="D72" i="1"/>
  <c r="D76" i="1" s="1"/>
  <c r="D69" i="1"/>
  <c r="J77" i="1"/>
  <c r="J82" i="1"/>
  <c r="J86" i="1" s="1"/>
  <c r="J90" i="1" s="1"/>
  <c r="J91" i="1" s="1"/>
  <c r="K77" i="1"/>
  <c r="K82" i="1"/>
  <c r="K86" i="1" s="1"/>
  <c r="K90" i="1" s="1"/>
  <c r="K91" i="1" s="1"/>
  <c r="N82" i="1"/>
  <c r="N86" i="1" s="1"/>
  <c r="N90" i="1" s="1"/>
  <c r="N91" i="1" s="1"/>
  <c r="N77" i="1"/>
  <c r="V72" i="1"/>
  <c r="V76" i="1" s="1"/>
  <c r="V69" i="1"/>
  <c r="G7" i="1"/>
  <c r="H5" i="1"/>
  <c r="G8" i="1"/>
  <c r="F72" i="1"/>
  <c r="F76" i="1" s="1"/>
  <c r="F69" i="1"/>
  <c r="E72" i="1"/>
  <c r="E76" i="1" s="1"/>
  <c r="E69" i="1"/>
  <c r="H77" i="1"/>
  <c r="H82" i="1"/>
  <c r="H86" i="1" s="1"/>
  <c r="H90" i="1" s="1"/>
  <c r="H91" i="1" s="1"/>
  <c r="Q62" i="1"/>
  <c r="Q68" i="1"/>
  <c r="L69" i="1"/>
  <c r="L72" i="1"/>
  <c r="L76" i="1" s="1"/>
  <c r="N19" i="1" l="1"/>
  <c r="S19" i="1" s="1"/>
  <c r="M15" i="1"/>
  <c r="H6" i="1"/>
  <c r="H7" i="1" s="1"/>
  <c r="R5" i="1"/>
  <c r="R6" i="1" s="1"/>
  <c r="E82" i="1"/>
  <c r="E86" i="1" s="1"/>
  <c r="E90" i="1" s="1"/>
  <c r="E91" i="1" s="1"/>
  <c r="E77" i="1"/>
  <c r="D82" i="1"/>
  <c r="D86" i="1" s="1"/>
  <c r="D90" i="1" s="1"/>
  <c r="D91" i="1" s="1"/>
  <c r="D77" i="1"/>
  <c r="F82" i="1"/>
  <c r="F86" i="1" s="1"/>
  <c r="F90" i="1" s="1"/>
  <c r="F91" i="1" s="1"/>
  <c r="F77" i="1"/>
  <c r="L82" i="1"/>
  <c r="L86" i="1" s="1"/>
  <c r="L90" i="1" s="1"/>
  <c r="L91" i="1" s="1"/>
  <c r="L77" i="1"/>
  <c r="V77" i="1"/>
  <c r="V82" i="1"/>
  <c r="V86" i="1" s="1"/>
  <c r="V90" i="1" s="1"/>
  <c r="V91" i="1" s="1"/>
  <c r="S69" i="1"/>
  <c r="S72" i="1"/>
  <c r="S76" i="1" s="1"/>
  <c r="S77" i="1" s="1"/>
  <c r="R82" i="1"/>
  <c r="R86" i="1" s="1"/>
  <c r="K16" i="1"/>
  <c r="R16" i="1" s="1"/>
  <c r="R15" i="1" s="1"/>
  <c r="Q72" i="1"/>
  <c r="Q76" i="1" s="1"/>
  <c r="Q77" i="1" s="1"/>
  <c r="Q69" i="1"/>
  <c r="U72" i="1"/>
  <c r="U76" i="1" s="1"/>
  <c r="U69" i="1"/>
  <c r="R90" i="1" l="1"/>
  <c r="W19" i="1"/>
  <c r="W15" i="1" s="1"/>
  <c r="O15" i="1"/>
  <c r="N15" i="1"/>
  <c r="S15" i="1"/>
  <c r="V16" i="1"/>
  <c r="V15" i="1" s="1"/>
  <c r="K15" i="1"/>
  <c r="H8" i="1"/>
  <c r="I5" i="1"/>
  <c r="I6" i="1" s="1"/>
  <c r="J5" i="1" s="1"/>
  <c r="J6" i="1" s="1"/>
  <c r="R8" i="1"/>
  <c r="S82" i="1"/>
  <c r="S86" i="1" s="1"/>
  <c r="U77" i="1"/>
  <c r="U82" i="1"/>
  <c r="U86" i="1" s="1"/>
  <c r="U90" i="1" s="1"/>
  <c r="U91" i="1" s="1"/>
  <c r="Q82" i="1"/>
  <c r="Q86" i="1" s="1"/>
  <c r="L16" i="1"/>
  <c r="L15" i="1" s="1"/>
  <c r="S90" i="1" l="1"/>
  <c r="Q90" i="1"/>
  <c r="R91" i="1"/>
  <c r="I8" i="1"/>
  <c r="I7" i="1"/>
  <c r="J7" i="1"/>
  <c r="K5" i="1"/>
  <c r="K6" i="1" s="1"/>
  <c r="J8" i="1"/>
  <c r="Q91" i="1" l="1"/>
  <c r="S91" i="1"/>
  <c r="K8" i="1"/>
  <c r="K7" i="1"/>
  <c r="L5" i="1"/>
  <c r="L6" i="1" l="1"/>
  <c r="L8" i="1" s="1"/>
  <c r="S5" i="1"/>
  <c r="S6" i="1" s="1"/>
  <c r="S8" i="1" l="1"/>
  <c r="L7" i="1"/>
  <c r="M5" i="1"/>
  <c r="M6" i="1" s="1"/>
  <c r="M7" i="1" s="1"/>
  <c r="M8" i="1" l="1"/>
  <c r="N5" i="1"/>
  <c r="N6" i="1" s="1"/>
  <c r="O5" i="1" s="1"/>
  <c r="O6" i="1" s="1"/>
  <c r="N7" i="1" l="1"/>
  <c r="N8" i="1"/>
  <c r="O8" i="1"/>
  <c r="O7" i="1"/>
  <c r="O47" i="1"/>
  <c r="W50" i="1"/>
  <c r="W47" i="1" l="1"/>
  <c r="O45" i="1"/>
  <c r="O61" i="1"/>
  <c r="O68" i="1" s="1"/>
  <c r="O62" i="1"/>
  <c r="O72" i="1" l="1"/>
  <c r="O69" i="1"/>
  <c r="W45" i="1"/>
  <c r="W61" i="1"/>
  <c r="W68" i="1" s="1"/>
  <c r="W62" i="1"/>
  <c r="O76" i="1"/>
  <c r="O82" i="1" s="1"/>
  <c r="O86" i="1" s="1"/>
  <c r="O77" i="1"/>
  <c r="O90" i="1" l="1"/>
  <c r="O91" i="1" s="1"/>
  <c r="W69" i="1"/>
  <c r="W72" i="1"/>
  <c r="W76" i="1" s="1"/>
  <c r="W77" i="1" l="1"/>
  <c r="W82" i="1"/>
  <c r="W86" i="1" s="1"/>
  <c r="W90" i="1" s="1"/>
  <c r="W9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Simran Mittal</author>
    <author>Aman Singh</author>
  </authors>
  <commentList>
    <comment ref="H7" authorId="0" shapeId="0" xr:uid="{43FE9D42-E65D-471F-89BA-763BD009BA3C}">
      <text>
        <r>
          <rPr>
            <b/>
            <sz val="9"/>
            <color indexed="81"/>
            <rFont val="Tahoma"/>
            <family val="2"/>
          </rPr>
          <t>SAMHI:</t>
        </r>
        <r>
          <rPr>
            <sz val="9"/>
            <color indexed="81"/>
            <rFont val="Tahoma"/>
            <family val="2"/>
          </rPr>
          <t xml:space="preserve">
The numbers provided in this excel are reported numbers for Q1FY25. The same has been revised and adjusted for Caspia Delhi. Please refer to the published financial results for adjusted Q1FY25 numbers for any Q1FY26 YoY calculation.</t>
        </r>
      </text>
    </comment>
    <comment ref="I7" authorId="0" shapeId="0" xr:uid="{F9EFF7F0-E687-40BA-89C9-5C58412D9207}">
      <text>
        <r>
          <rPr>
            <b/>
            <sz val="9"/>
            <color indexed="81"/>
            <rFont val="Tahoma"/>
            <family val="2"/>
          </rPr>
          <t>SAMHI:</t>
        </r>
        <r>
          <rPr>
            <sz val="9"/>
            <color indexed="81"/>
            <rFont val="Tahoma"/>
            <family val="2"/>
          </rPr>
          <t xml:space="preserve">
The numbers provided in this excel are reported numbers for Q2FY25. The same has been revised and adjusted for Caspia Delhi. Please refer to the published financial results for adjusted Q2FY25 numbers for any Q2FY26 YoY calculation.</t>
        </r>
      </text>
    </comment>
    <comment ref="E11" authorId="0" shapeId="0" xr:uid="{C149226A-5D9A-4A2F-9A59-9C36BBB3FFAA}">
      <text>
        <r>
          <rPr>
            <b/>
            <sz val="9"/>
            <color indexed="81"/>
            <rFont val="Tahoma"/>
            <family val="2"/>
          </rPr>
          <t>SAMHI:</t>
        </r>
        <r>
          <rPr>
            <sz val="9"/>
            <color indexed="81"/>
            <rFont val="Tahoma"/>
            <family val="2"/>
          </rPr>
          <t xml:space="preserve">
Acquisition of ACIC portfolio with 6 assets and 962 rooms</t>
        </r>
      </text>
    </comment>
    <comment ref="J11" authorId="0" shapeId="0" xr:uid="{09E8C338-A476-495B-9C0B-437CA76AAF8E}">
      <text>
        <r>
          <rPr>
            <b/>
            <sz val="9"/>
            <color indexed="81"/>
            <rFont val="Tahoma"/>
            <family val="2"/>
          </rPr>
          <t>SAMHI:</t>
        </r>
        <r>
          <rPr>
            <sz val="9"/>
            <color indexed="81"/>
            <rFont val="Tahoma"/>
            <family val="2"/>
          </rPr>
          <t xml:space="preserve">
1. Acquisition of Trinity Whitefield with 142 rooms in Oct'24
2. HIEX Greater Noida reopend post renovation and rebranding with 133 rooms in Dec'24 (earlier 137 rooms with Caspia brand)</t>
        </r>
      </text>
    </comment>
    <comment ref="K11" authorId="0" shapeId="0" xr:uid="{76F98811-87C7-4947-8BBC-262143D77533}">
      <text>
        <r>
          <rPr>
            <b/>
            <sz val="9"/>
            <color indexed="81"/>
            <rFont val="Tahoma"/>
            <family val="2"/>
          </rPr>
          <t xml:space="preserve">SAMHI:
</t>
        </r>
        <r>
          <rPr>
            <sz val="9"/>
            <color indexed="81"/>
            <rFont val="Tahoma"/>
            <family val="2"/>
          </rPr>
          <t>Sold Four Points by Sheraton, Chennai OMR with 116 rooms in Feb'25</t>
        </r>
      </text>
    </comment>
    <comment ref="L11" authorId="0" shapeId="0" xr:uid="{D6C92BBB-05F2-45AD-A843-A58533CFDA96}">
      <text>
        <r>
          <rPr>
            <b/>
            <sz val="9"/>
            <color indexed="81"/>
            <rFont val="Tahoma"/>
            <family val="2"/>
          </rPr>
          <t>SAMHI:</t>
        </r>
        <r>
          <rPr>
            <sz val="9"/>
            <color indexed="81"/>
            <rFont val="Tahoma"/>
            <family val="2"/>
          </rPr>
          <t xml:space="preserve">
1. Opened 12 new rooms in Sheraton, Hyderabad in Apr'25
2. HIEX. Kolkata opened with 113 rooms in May'25</t>
        </r>
      </text>
    </comment>
    <comment ref="M11" authorId="0" shapeId="0" xr:uid="{736D0101-AFB1-457C-9BA3-8A605C267D91}">
      <text>
        <r>
          <rPr>
            <b/>
            <sz val="9"/>
            <color indexed="81"/>
            <rFont val="Tahoma"/>
            <family val="2"/>
          </rPr>
          <t xml:space="preserve">SAMHI:
</t>
        </r>
        <r>
          <rPr>
            <sz val="9"/>
            <color indexed="81"/>
            <rFont val="Tahoma"/>
            <family val="2"/>
          </rPr>
          <t>1.Sold Caspia Delhi with 142 rooms in Aug'25
2. Opened 56 new rooms in HIEX Whitfield Bangalore in Sep'25</t>
        </r>
      </text>
    </comment>
    <comment ref="N11" authorId="0" shapeId="0" xr:uid="{DF9BC0D2-3DE3-47C4-8707-F87360A07768}">
      <text>
        <r>
          <rPr>
            <b/>
            <sz val="9"/>
            <color indexed="81"/>
            <rFont val="Tahoma"/>
            <family val="2"/>
          </rPr>
          <t>SAMHI:</t>
        </r>
        <r>
          <rPr>
            <sz val="9"/>
            <color indexed="81"/>
            <rFont val="Tahoma"/>
            <family val="2"/>
          </rPr>
          <t xml:space="preserve">
Opened 42 service apartments in Sheraton, Hyderabad in Jan'26</t>
        </r>
      </text>
    </comment>
    <comment ref="O12" authorId="1" shapeId="0" xr:uid="{2510257B-33DF-4515-98A1-F21680ADAA8B}">
      <text>
        <r>
          <rPr>
            <b/>
            <sz val="9"/>
            <color indexed="81"/>
            <rFont val="Tahoma"/>
            <family val="2"/>
          </rPr>
          <t>5 room reduced in HYG</t>
        </r>
        <r>
          <rPr>
            <sz val="9"/>
            <color indexed="81"/>
            <rFont val="Tahoma"/>
            <family val="2"/>
          </rPr>
          <t xml:space="preserve">
</t>
        </r>
      </text>
    </comment>
    <comment ref="M16" authorId="0" shapeId="0" xr:uid="{ABDB3B7C-B7BB-4FCD-8EEC-71B894C7450D}">
      <text>
        <r>
          <rPr>
            <b/>
            <sz val="9"/>
            <color indexed="81"/>
            <rFont val="Tahoma"/>
            <family val="2"/>
          </rPr>
          <t>SAMHI:</t>
        </r>
        <r>
          <rPr>
            <sz val="9"/>
            <color indexed="81"/>
            <rFont val="Tahoma"/>
            <family val="2"/>
          </rPr>
          <t xml:space="preserve">
Opened 56 rooms in Sep'25</t>
        </r>
      </text>
    </comment>
    <comment ref="L17" authorId="0" shapeId="0" xr:uid="{D9133E38-9AE4-4AF4-A324-E2DBDFF95424}">
      <text>
        <r>
          <rPr>
            <b/>
            <sz val="9"/>
            <color indexed="81"/>
            <rFont val="Tahoma"/>
            <family val="2"/>
          </rPr>
          <t>SAMHI:</t>
        </r>
        <r>
          <rPr>
            <sz val="9"/>
            <color indexed="81"/>
            <rFont val="Tahoma"/>
            <family val="2"/>
          </rPr>
          <t xml:space="preserve">
Opened HIEX, Kolkata in May'25 with 113 rooms</t>
        </r>
      </text>
    </comment>
    <comment ref="G18" authorId="0" shapeId="0" xr:uid="{FDAFA10F-999D-4063-8BEA-D4D6D6C247CE}">
      <text>
        <r>
          <rPr>
            <b/>
            <sz val="9"/>
            <color indexed="81"/>
            <rFont val="Tahoma"/>
            <family val="2"/>
          </rPr>
          <t>SAMHI:</t>
        </r>
        <r>
          <rPr>
            <sz val="9"/>
            <color indexed="81"/>
            <rFont val="Tahoma"/>
            <family val="2"/>
          </rPr>
          <t xml:space="preserve">
Potential to go up to 23 apartments</t>
        </r>
      </text>
    </comment>
    <comment ref="O19" authorId="0" shapeId="0" xr:uid="{D3DA1969-C1F7-478D-B1E4-85A28ADF0319}">
      <text>
        <r>
          <rPr>
            <b/>
            <sz val="9"/>
            <color indexed="81"/>
            <rFont val="Tahoma"/>
            <family val="2"/>
          </rPr>
          <t>SAMHI:</t>
        </r>
        <r>
          <rPr>
            <sz val="9"/>
            <color indexed="81"/>
            <rFont val="Tahoma"/>
            <family val="2"/>
          </rPr>
          <t xml:space="preserve">
Instead of adding 86 rooms in FFM, we are building a new block with the brand "Marriott" with 135 keys.</t>
        </r>
      </text>
    </comment>
    <comment ref="L20" authorId="0" shapeId="0" xr:uid="{7E36D7D4-182D-4F88-9269-BFEC29A607AE}">
      <text>
        <r>
          <rPr>
            <b/>
            <sz val="9"/>
            <color indexed="81"/>
            <rFont val="Tahoma"/>
            <family val="2"/>
          </rPr>
          <t>SAMHI:</t>
        </r>
        <r>
          <rPr>
            <sz val="9"/>
            <color indexed="81"/>
            <rFont val="Tahoma"/>
            <family val="2"/>
          </rPr>
          <t xml:space="preserve">
Opened 12 rooms in Apr'25</t>
        </r>
      </text>
    </comment>
    <comment ref="N21" authorId="0" shapeId="0" xr:uid="{6AFAA507-FCDB-4E4E-AA9F-70F553BD12B0}">
      <text>
        <r>
          <rPr>
            <b/>
            <sz val="9"/>
            <color indexed="81"/>
            <rFont val="Tahoma"/>
            <family val="2"/>
          </rPr>
          <t>SAMHI:</t>
        </r>
        <r>
          <rPr>
            <sz val="9"/>
            <color indexed="81"/>
            <rFont val="Tahoma"/>
            <family val="2"/>
          </rPr>
          <t xml:space="preserve">
Opened 42 apartments in Jan'26</t>
        </r>
      </text>
    </comment>
    <comment ref="J34" authorId="0" shapeId="0" xr:uid="{F765E824-5E8A-4BB7-9970-D54291B9EA3F}">
      <text>
        <r>
          <rPr>
            <b/>
            <sz val="9"/>
            <color indexed="81"/>
            <rFont val="Tahoma"/>
            <family val="2"/>
          </rPr>
          <t>SAMHI:</t>
        </r>
        <r>
          <rPr>
            <sz val="9"/>
            <color indexed="81"/>
            <rFont val="Tahoma"/>
            <family val="2"/>
          </rPr>
          <t xml:space="preserve">
Reopened Caspia, Greater Noida post renovation &amp; rebranding as Holiday Inn Express with 133 rooms in Dec'24.</t>
        </r>
      </text>
    </comment>
    <comment ref="L35" authorId="0" shapeId="0" xr:uid="{2DEECE07-E858-4990-A58E-E68239A40242}">
      <text>
        <r>
          <rPr>
            <b/>
            <sz val="9"/>
            <color indexed="81"/>
            <rFont val="Tahoma"/>
            <family val="2"/>
          </rPr>
          <t>SAMHI:</t>
        </r>
        <r>
          <rPr>
            <sz val="9"/>
            <color indexed="81"/>
            <rFont val="Tahoma"/>
            <family val="2"/>
          </rPr>
          <t xml:space="preserve">
Asset categrised under "discontinued operations" as we have entered into agreement to sell this asset.</t>
        </r>
      </text>
    </comment>
    <comment ref="M35" authorId="0" shapeId="0" xr:uid="{4B9FFE6D-EBC6-465F-98E5-A75F3A51E172}">
      <text>
        <r>
          <rPr>
            <b/>
            <sz val="9"/>
            <color indexed="81"/>
            <rFont val="Tahoma"/>
            <family val="2"/>
          </rPr>
          <t xml:space="preserve">SAMHI:
</t>
        </r>
        <r>
          <rPr>
            <sz val="9"/>
            <color indexed="81"/>
            <rFont val="Tahoma"/>
            <family val="2"/>
          </rPr>
          <t>1.Sold Caspia Delhi with 142 rooms in Aug'25</t>
        </r>
      </text>
    </comment>
    <comment ref="M84" authorId="0" shapeId="0" xr:uid="{C585F740-B018-47FE-B383-ABF8E48390D5}">
      <text>
        <r>
          <rPr>
            <b/>
            <sz val="9"/>
            <color indexed="81"/>
            <rFont val="Tahoma"/>
            <family val="2"/>
          </rPr>
          <t xml:space="preserve">SAMHI:
</t>
        </r>
        <r>
          <rPr>
            <sz val="9"/>
            <color indexed="81"/>
            <rFont val="Tahoma"/>
            <family val="2"/>
          </rPr>
          <t>Includes:
1. Reversal of impairment (Navi Mumbai Land) - ₹696mn
2. Gain on Caspia Delhi sale - ₹145mn
3. Loss from discontinued operations - ₹26mn</t>
        </r>
      </text>
    </comment>
  </commentList>
</comments>
</file>

<file path=xl/sharedStrings.xml><?xml version="1.0" encoding="utf-8"?>
<sst xmlns="http://schemas.openxmlformats.org/spreadsheetml/2006/main" count="355" uniqueCount="189">
  <si>
    <t>QTR</t>
  </si>
  <si>
    <t xml:space="preserve">FY YTD </t>
  </si>
  <si>
    <t>FY Full Year</t>
  </si>
  <si>
    <t>Start Period</t>
  </si>
  <si>
    <t>Ending Period</t>
  </si>
  <si>
    <t>Quarter</t>
  </si>
  <si>
    <t>Financial Year</t>
  </si>
  <si>
    <t>Operating Portfolio Details</t>
  </si>
  <si>
    <t>No. of Hotels</t>
  </si>
  <si>
    <t>No. of Rooms</t>
  </si>
  <si>
    <t>Holiday Inn Express, Whitefield Bangalore</t>
  </si>
  <si>
    <t>Holiday Inn Express, Kolkata</t>
  </si>
  <si>
    <t>Hyatt Regency, Pune</t>
  </si>
  <si>
    <t xml:space="preserve">Fairfield by Marriott, Sriperumbudur </t>
  </si>
  <si>
    <t>Westin, Whitefield Bangalore</t>
  </si>
  <si>
    <t>W, Hitec City, Hyderabad</t>
  </si>
  <si>
    <t>Key Performance Metric</t>
  </si>
  <si>
    <t>(all amounts in ₹)</t>
  </si>
  <si>
    <t>RevPAR (Same Store)</t>
  </si>
  <si>
    <t>Reported P&amp;L</t>
  </si>
  <si>
    <t>(all amounts in ₹mn, unless specified otherwise)</t>
  </si>
  <si>
    <t>Total Income (Asset + Corporate)</t>
  </si>
  <si>
    <t>Total Asset Revenue</t>
  </si>
  <si>
    <t>Room Revenue</t>
  </si>
  <si>
    <t>F&amp;B Revenue</t>
  </si>
  <si>
    <t>Other Income</t>
  </si>
  <si>
    <t>Total Expenses</t>
  </si>
  <si>
    <t>Payroll</t>
  </si>
  <si>
    <t>Fixed</t>
  </si>
  <si>
    <t>Variable</t>
  </si>
  <si>
    <t>Utilities</t>
  </si>
  <si>
    <t>Management Fees</t>
  </si>
  <si>
    <t>Lease Rentals</t>
  </si>
  <si>
    <t>Ownership Expenses</t>
  </si>
  <si>
    <t>Asset EBITDA</t>
  </si>
  <si>
    <t>% Margin</t>
  </si>
  <si>
    <t>Corporate Income</t>
  </si>
  <si>
    <t>Corporate Expenses</t>
  </si>
  <si>
    <t>Net Corporate G&amp;A</t>
  </si>
  <si>
    <t>Consolidated EBITDA 
(ex ESOP &amp; One-Time expenses)</t>
  </si>
  <si>
    <t>ESOP Cost</t>
  </si>
  <si>
    <t>Consolidated EBITDA (ex one-time exp)</t>
  </si>
  <si>
    <t>One-Time Expenses</t>
  </si>
  <si>
    <t>Consolidated EBITDA</t>
  </si>
  <si>
    <t>Depreciation &amp; Amortization</t>
  </si>
  <si>
    <t>Finance Cost</t>
  </si>
  <si>
    <t>PBT (before exceptional items)</t>
  </si>
  <si>
    <t>Exceptional Items</t>
  </si>
  <si>
    <t>PBT</t>
  </si>
  <si>
    <t>Tax expense</t>
  </si>
  <si>
    <t>PAT</t>
  </si>
  <si>
    <t>Consolidated Balance Sheet</t>
  </si>
  <si>
    <t>Fixed Assets</t>
  </si>
  <si>
    <t>CWIP</t>
  </si>
  <si>
    <t>Cash &amp; Cash Equivalent</t>
  </si>
  <si>
    <t>Inventories</t>
  </si>
  <si>
    <t>Trade Receivables</t>
  </si>
  <si>
    <t>Total Assets</t>
  </si>
  <si>
    <t>Total Equity</t>
  </si>
  <si>
    <t>Total Borrowings</t>
  </si>
  <si>
    <t>Trade Payables</t>
  </si>
  <si>
    <t>Other Non-current Liabilities</t>
  </si>
  <si>
    <t>Other Current Liabilities</t>
  </si>
  <si>
    <t>Total Equity and Liabilities</t>
  </si>
  <si>
    <t>Debt Summary</t>
  </si>
  <si>
    <t>Post Caspia Delhi Sale</t>
  </si>
  <si>
    <t xml:space="preserve">Net Debt </t>
  </si>
  <si>
    <t>TTM EBITDA (ex ESOP &amp; One-Time expenses)</t>
  </si>
  <si>
    <t xml:space="preserve">Net Debt : EBITDA </t>
  </si>
  <si>
    <t>Net Debt : EBITDA (excluding growth)</t>
  </si>
  <si>
    <t>Interest Rate %</t>
  </si>
  <si>
    <r>
      <t>Annualized interest cost</t>
    </r>
    <r>
      <rPr>
        <sz val="16"/>
        <color rgb="FF404040"/>
        <rFont val="Aptos"/>
        <family val="2"/>
      </rPr>
      <t xml:space="preserve"> </t>
    </r>
    <r>
      <rPr>
        <sz val="10.5"/>
        <color rgb="FF404040"/>
        <rFont val="Aptos"/>
        <family val="2"/>
      </rPr>
      <t>(₹ mn)</t>
    </r>
  </si>
  <si>
    <t>Attributable to SAMHI</t>
  </si>
  <si>
    <t>Attributable to Minority</t>
  </si>
  <si>
    <t>Sheraton - Hyderabad, Gachibowli - Rooms</t>
  </si>
  <si>
    <t>Sheraton - Hyderabad, Gachibowli - Apartments</t>
  </si>
  <si>
    <t>TOTAL</t>
  </si>
  <si>
    <t>Four Points by Sheraton, Pune (conversion to Courtyard)</t>
  </si>
  <si>
    <t>Trinity, Whitefield, Bangalore (conversion to Tribute)</t>
  </si>
  <si>
    <t>Four Points by Sheraton, Jaipur (conversion to Tribute)</t>
  </si>
  <si>
    <t>Rooms under rebranding</t>
  </si>
  <si>
    <t xml:space="preserve">Rooms under development </t>
  </si>
  <si>
    <t>Caspia, Greater Noida (conversion to Holiday Inn Express)</t>
  </si>
  <si>
    <t>Lease liabilities</t>
  </si>
  <si>
    <t>Share Capital</t>
  </si>
  <si>
    <t>Other Equity</t>
  </si>
  <si>
    <t>Non-controlling interest</t>
  </si>
  <si>
    <t>Goodwill</t>
  </si>
  <si>
    <t>Mid-scale asset, Financial District, Hyderabad</t>
  </si>
  <si>
    <t>Westin + Fairfield by Marriott, Navi Mumbai</t>
  </si>
  <si>
    <t>Caspia, Delhi</t>
  </si>
  <si>
    <t>Segment</t>
  </si>
  <si>
    <t>Upper Mid-scale</t>
  </si>
  <si>
    <t>Mid-scale</t>
  </si>
  <si>
    <t>Hotel Brand</t>
  </si>
  <si>
    <t>City</t>
  </si>
  <si>
    <t>Location</t>
  </si>
  <si>
    <t>Operator</t>
  </si>
  <si>
    <t>Operating Rooms</t>
  </si>
  <si>
    <t>Addition/ Renovation</t>
  </si>
  <si>
    <t>Pune</t>
  </si>
  <si>
    <t>Nagar Road</t>
  </si>
  <si>
    <t>Hyatt</t>
  </si>
  <si>
    <t>Renaissance</t>
  </si>
  <si>
    <t>Ahmedabad</t>
  </si>
  <si>
    <t>SG Highway</t>
  </si>
  <si>
    <t>Marriott</t>
  </si>
  <si>
    <t>-</t>
  </si>
  <si>
    <t>Hyderabad</t>
  </si>
  <si>
    <t>Gachibowli</t>
  </si>
  <si>
    <t>Courtyard by Marriott</t>
  </si>
  <si>
    <t>Bangalore</t>
  </si>
  <si>
    <t>Outer Ring Road</t>
  </si>
  <si>
    <t>Gurugram</t>
  </si>
  <si>
    <t>Udyog Vihar</t>
  </si>
  <si>
    <t>Four Points by Sheraton</t>
  </si>
  <si>
    <t>Visakhapatnam</t>
  </si>
  <si>
    <t>City Center</t>
  </si>
  <si>
    <t>Fairfield by Marriott</t>
  </si>
  <si>
    <t>Whitefield</t>
  </si>
  <si>
    <t>Coimbatore</t>
  </si>
  <si>
    <t>Airport</t>
  </si>
  <si>
    <t>Chennai</t>
  </si>
  <si>
    <t>Sriperumbudur</t>
  </si>
  <si>
    <t>Kharadi</t>
  </si>
  <si>
    <t>Goa</t>
  </si>
  <si>
    <t>Anjuna</t>
  </si>
  <si>
    <t>Holiday Inn Express</t>
  </si>
  <si>
    <t>SG Road</t>
  </si>
  <si>
    <t>IHG</t>
  </si>
  <si>
    <t>Hinjewadi</t>
  </si>
  <si>
    <t>Sohna Road</t>
  </si>
  <si>
    <t>Pimpri</t>
  </si>
  <si>
    <t>Hi-tech City</t>
  </si>
  <si>
    <t>Nashik</t>
  </si>
  <si>
    <t>Ambad</t>
  </si>
  <si>
    <t>Banjara Hills</t>
  </si>
  <si>
    <t>Tumkur Road</t>
  </si>
  <si>
    <t>Thoraipakkam</t>
  </si>
  <si>
    <t>Viman Nagar</t>
  </si>
  <si>
    <t>Ashram Road</t>
  </si>
  <si>
    <t>Jaipur</t>
  </si>
  <si>
    <t>City Square</t>
  </si>
  <si>
    <t>Mahindra World Centre</t>
  </si>
  <si>
    <t>Sub-total (Same Store Portfolio)</t>
  </si>
  <si>
    <t>Greater Noida</t>
  </si>
  <si>
    <t>Knowledge Park</t>
  </si>
  <si>
    <t>Kolkata</t>
  </si>
  <si>
    <t>Rajarhat</t>
  </si>
  <si>
    <t>Westin</t>
  </si>
  <si>
    <t>W</t>
  </si>
  <si>
    <t xml:space="preserve">Hyderabad </t>
  </si>
  <si>
    <t>Financial District</t>
  </si>
  <si>
    <t>Navi Mumbai</t>
  </si>
  <si>
    <t>MIDC</t>
  </si>
  <si>
    <t>Grand Total</t>
  </si>
  <si>
    <r>
      <t>Hyatt Regency</t>
    </r>
    <r>
      <rPr>
        <vertAlign val="superscript"/>
        <sz val="11"/>
        <color rgb="FF000000"/>
        <rFont val="Aptos"/>
        <family val="2"/>
      </rPr>
      <t>TM</t>
    </r>
  </si>
  <si>
    <r>
      <t>Sheraton</t>
    </r>
    <r>
      <rPr>
        <vertAlign val="superscript"/>
        <sz val="11"/>
        <color rgb="FF000000"/>
        <rFont val="Aptos"/>
        <family val="2"/>
      </rPr>
      <t>1</t>
    </r>
  </si>
  <si>
    <r>
      <t>Hyatt Place</t>
    </r>
    <r>
      <rPr>
        <vertAlign val="superscript"/>
        <sz val="11"/>
        <color rgb="FF000000"/>
        <rFont val="Aptos"/>
        <family val="2"/>
      </rPr>
      <t>TM</t>
    </r>
  </si>
  <si>
    <t>Note: Caspia Delhi (142 rooms) was sold in August 2025</t>
  </si>
  <si>
    <t>1.42 apartments opened in Sheraton, Hyderabad</t>
  </si>
  <si>
    <t>2. SAMHI signed a long-term variable lease for ~260 room hotel in Financial District, Hyderabad</t>
  </si>
  <si>
    <t>3. Subject to execution of definitive agreements</t>
  </si>
  <si>
    <t>SAMHI Hotels Limited - Quarterly Results (Q4FY26)</t>
  </si>
  <si>
    <t>Total</t>
  </si>
  <si>
    <t xml:space="preserve">Upper Upscale &amp; Upscale </t>
  </si>
  <si>
    <t xml:space="preserve"> - </t>
  </si>
  <si>
    <t xml:space="preserve">                                -   </t>
  </si>
  <si>
    <t xml:space="preserve"> Rebranding </t>
  </si>
  <si>
    <t>Trinity (Tribute Portfolio)</t>
  </si>
  <si>
    <t>Hitec City</t>
  </si>
  <si>
    <t>Upper Upscale Asset</t>
  </si>
  <si>
    <t xml:space="preserve">Noida </t>
  </si>
  <si>
    <t xml:space="preserve">Sector 51 </t>
  </si>
  <si>
    <t>Sriperumbadur</t>
  </si>
  <si>
    <t>Sub-total - New Addition</t>
  </si>
  <si>
    <t>39-111</t>
  </si>
  <si>
    <t xml:space="preserve">RARE India </t>
  </si>
  <si>
    <t>Pan India</t>
  </si>
  <si>
    <t>Leisure</t>
  </si>
  <si>
    <t>Asset No.</t>
  </si>
  <si>
    <r>
      <t>Mid-scale</t>
    </r>
    <r>
      <rPr>
        <vertAlign val="superscript"/>
        <sz val="11"/>
        <color rgb="FF000000"/>
        <rFont val="Aptos"/>
        <family val="2"/>
      </rPr>
      <t>2</t>
    </r>
  </si>
  <si>
    <r>
      <t>Fairfield by Marriott</t>
    </r>
    <r>
      <rPr>
        <vertAlign val="superscript"/>
        <sz val="11"/>
        <color rgb="FF000000"/>
        <rFont val="Aptos"/>
        <family val="2"/>
      </rPr>
      <t>3</t>
    </r>
  </si>
  <si>
    <r>
      <t>Westin</t>
    </r>
    <r>
      <rPr>
        <vertAlign val="superscript"/>
        <sz val="11"/>
        <color rgb="FF000000"/>
        <rFont val="Aptos"/>
        <family val="2"/>
      </rPr>
      <t>3</t>
    </r>
  </si>
  <si>
    <t>Total - Asset Ownership</t>
  </si>
  <si>
    <t>Deferred Tax Assets</t>
  </si>
  <si>
    <t>Other Assets</t>
  </si>
  <si>
    <t>Marriott, Sriperumbudur, Chennai</t>
  </si>
  <si>
    <t>Upper Upscale Asset, Sector 51, Noida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</si>
</sst>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 #,##0.00_ ;_ * \-#,##0.00_ ;_ * &quot;-&quot;??_ ;_ @_ "/>
    <numFmt numFmtId="165" formatCode="&quot;Q&quot;General"/>
    <numFmt numFmtId="166" formatCode="&quot;FY&quot;General"/>
    <numFmt numFmtId="167" formatCode="_(* #,##0_);_(* \(#,##0\);_(* &quot;-&quot;??_);_(@_)"/>
    <numFmt numFmtId="168" formatCode="0.0%"/>
    <numFmt numFmtId="169" formatCode="_(* #,##0.0_);_(* \(#,##0.0\);_(* &quot;-&quot;??_);_(@_)&quot;x&quot;"/>
    <numFmt numFmtId="170" formatCode="_(* #,##0.0_);_(* \(#,##0.0\);_(* &quot;-&quot;??_);_(@_)"/>
    <numFmt numFmtId="171" formatCode="&quot;~&quot;General"/>
  </numFmts>
  <fonts count="41" x14ac:knownFonts="1">
    <font>
      <sz val="11"/>
      <color theme="1"/>
      <name val="Calibri"/>
      <family val="2"/>
      <scheme val="minor"/>
    </font>
    <font>
      <sz val="11"/>
      <color theme="1"/>
      <name val="Calibri"/>
      <family val="2"/>
      <scheme val="minor"/>
    </font>
    <font>
      <sz val="11"/>
      <name val="Aptos"/>
      <family val="2"/>
    </font>
    <font>
      <sz val="11"/>
      <color theme="1"/>
      <name val="Aptos"/>
      <family val="2"/>
    </font>
    <font>
      <b/>
      <sz val="11"/>
      <color theme="0"/>
      <name val="Aptos"/>
      <family val="2"/>
    </font>
    <font>
      <b/>
      <sz val="11"/>
      <color theme="1"/>
      <name val="Aptos"/>
      <family val="2"/>
    </font>
    <font>
      <b/>
      <sz val="11"/>
      <name val="Aptos"/>
      <family val="2"/>
    </font>
    <font>
      <i/>
      <sz val="10"/>
      <color theme="5" tint="-0.499984740745262"/>
      <name val="Aptos"/>
      <family val="2"/>
    </font>
    <font>
      <i/>
      <sz val="11"/>
      <color theme="5" tint="-0.499984740745262"/>
      <name val="Aptos"/>
      <family val="2"/>
    </font>
    <font>
      <i/>
      <sz val="11"/>
      <name val="Aptos"/>
      <family val="2"/>
    </font>
    <font>
      <i/>
      <sz val="11"/>
      <color theme="1"/>
      <name val="Aptos"/>
      <family val="2"/>
    </font>
    <font>
      <sz val="16"/>
      <color rgb="FF404040"/>
      <name val="Aptos"/>
      <family val="2"/>
    </font>
    <font>
      <sz val="10.5"/>
      <color rgb="FF404040"/>
      <name val="Aptos"/>
      <family val="2"/>
    </font>
    <font>
      <b/>
      <sz val="9"/>
      <color indexed="81"/>
      <name val="Tahoma"/>
      <family val="2"/>
    </font>
    <font>
      <sz val="9"/>
      <color indexed="81"/>
      <name val="Tahoma"/>
      <family val="2"/>
    </font>
    <font>
      <sz val="11"/>
      <color rgb="FFFF0000"/>
      <name val="Aptos"/>
      <family val="2"/>
    </font>
    <font>
      <b/>
      <sz val="11"/>
      <color rgb="FFC00000"/>
      <name val="Aptos"/>
      <family val="2"/>
    </font>
    <font>
      <i/>
      <sz val="11"/>
      <color theme="1"/>
      <name val="Calibri"/>
      <family val="2"/>
      <scheme val="minor"/>
    </font>
    <font>
      <b/>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000000"/>
      <name val="Calibri"/>
      <family val="2"/>
    </font>
    <font>
      <sz val="10"/>
      <color rgb="FF000000"/>
      <name val="Times New Roman"/>
      <family val="1"/>
    </font>
    <font>
      <b/>
      <sz val="11"/>
      <color rgb="FF000000"/>
      <name val="Aptos"/>
      <family val="2"/>
    </font>
    <font>
      <sz val="11"/>
      <color rgb="FF000000"/>
      <name val="Aptos"/>
      <family val="2"/>
    </font>
    <font>
      <vertAlign val="superscript"/>
      <sz val="11"/>
      <color rgb="FF000000"/>
      <name val="Aptos"/>
      <family val="2"/>
    </font>
    <font>
      <sz val="11"/>
      <name val="Arial"/>
      <family val="2"/>
    </font>
    <font>
      <i/>
      <sz val="11"/>
      <color rgb="FF262626"/>
      <name val="Aptos"/>
      <family val="2"/>
    </font>
  </fonts>
  <fills count="44">
    <fill>
      <patternFill patternType="none"/>
    </fill>
    <fill>
      <patternFill patternType="gray125"/>
    </fill>
    <fill>
      <patternFill patternType="solid">
        <fgColor theme="4" tint="-0.499984740745262"/>
        <bgColor indexed="64"/>
      </patternFill>
    </fill>
    <fill>
      <patternFill patternType="solid">
        <fgColor theme="1" tint="0.34998626667073579"/>
        <bgColor indexed="64"/>
      </patternFill>
    </fill>
    <fill>
      <patternFill patternType="solid">
        <fgColor theme="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8D8C9"/>
        <bgColor indexed="64"/>
      </patternFill>
    </fill>
    <fill>
      <patternFill patternType="solid">
        <fgColor rgb="FFDBC2AB"/>
        <bgColor indexed="64"/>
      </patternFill>
    </fill>
  </fills>
  <borders count="18">
    <border>
      <left/>
      <right/>
      <top/>
      <bottom/>
      <diagonal/>
    </border>
    <border>
      <left/>
      <right/>
      <top/>
      <bottom style="thin">
        <color theme="0" tint="-0.14996795556505021"/>
      </bottom>
      <diagonal/>
    </border>
    <border>
      <left/>
      <right/>
      <top style="thin">
        <color theme="2"/>
      </top>
      <bottom style="thin">
        <color theme="2"/>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2"/>
      </left>
      <right style="thin">
        <color theme="2"/>
      </right>
      <top style="thin">
        <color theme="2"/>
      </top>
      <bottom style="thin">
        <color theme="2"/>
      </bottom>
      <diagonal/>
    </border>
    <border>
      <left/>
      <right/>
      <top/>
      <bottom style="thin">
        <color theme="0" tint="-0.14999847407452621"/>
      </bottom>
      <diagonal/>
    </border>
    <border>
      <left style="thin">
        <color theme="2"/>
      </left>
      <right style="thin">
        <color theme="2"/>
      </right>
      <top/>
      <bottom style="thin">
        <color theme="2"/>
      </bottom>
      <diagonal/>
    </border>
    <border>
      <left style="thin">
        <color theme="2"/>
      </left>
      <right/>
      <top style="thin">
        <color theme="2"/>
      </top>
      <bottom style="thin">
        <color theme="2"/>
      </bottom>
      <diagonal/>
    </border>
    <border>
      <left/>
      <right style="thin">
        <color theme="2"/>
      </right>
      <top style="thin">
        <color theme="2"/>
      </top>
      <bottom style="thin">
        <color theme="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4">
    <xf numFmtId="0" fontId="0" fillId="0" borderId="0"/>
    <xf numFmtId="43" fontId="1" fillId="0" borderId="0" applyFont="0" applyFill="0" applyBorder="0" applyAlignment="0" applyProtection="0"/>
    <xf numFmtId="9" fontId="1" fillId="0" borderId="0" applyFont="0" applyFill="0" applyBorder="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10" applyNumberFormat="0" applyFill="0" applyAlignment="0" applyProtection="0"/>
    <xf numFmtId="0" fontId="22" fillId="0" borderId="11" applyNumberFormat="0" applyFill="0" applyAlignment="0" applyProtection="0"/>
    <xf numFmtId="0" fontId="22" fillId="0" borderId="0" applyNumberFormat="0" applyFill="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5" fillId="13" borderId="0" applyNumberFormat="0" applyBorder="0" applyAlignment="0" applyProtection="0"/>
    <xf numFmtId="0" fontId="26" fillId="14" borderId="12" applyNumberFormat="0" applyAlignment="0" applyProtection="0"/>
    <xf numFmtId="0" fontId="27" fillId="15" borderId="13" applyNumberFormat="0" applyAlignment="0" applyProtection="0"/>
    <xf numFmtId="0" fontId="28" fillId="15" borderId="12" applyNumberFormat="0" applyAlignment="0" applyProtection="0"/>
    <xf numFmtId="0" fontId="29" fillId="0" borderId="14" applyNumberFormat="0" applyFill="0" applyAlignment="0" applyProtection="0"/>
    <xf numFmtId="0" fontId="30" fillId="16" borderId="15" applyNumberFormat="0" applyAlignment="0" applyProtection="0"/>
    <xf numFmtId="0" fontId="31" fillId="0" borderId="0" applyNumberFormat="0" applyFill="0" applyBorder="0" applyAlignment="0" applyProtection="0"/>
    <xf numFmtId="0" fontId="1" fillId="17" borderId="16" applyNumberFormat="0" applyFont="0" applyAlignment="0" applyProtection="0"/>
    <xf numFmtId="0" fontId="32" fillId="0" borderId="0" applyNumberFormat="0" applyFill="0" applyBorder="0" applyAlignment="0" applyProtection="0"/>
    <xf numFmtId="0" fontId="18" fillId="0" borderId="17" applyNumberFormat="0" applyFill="0" applyAlignment="0" applyProtection="0"/>
    <xf numFmtId="0" fontId="33"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33"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3"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3"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3"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33"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35" fillId="0" borderId="0"/>
    <xf numFmtId="0" fontId="34"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cellStyleXfs>
  <cellXfs count="153">
    <xf numFmtId="0" fontId="0" fillId="0" borderId="0" xfId="0"/>
    <xf numFmtId="0" fontId="2" fillId="0" borderId="0" xfId="0" applyFont="1"/>
    <xf numFmtId="0" fontId="3" fillId="0" borderId="0" xfId="0" applyFont="1"/>
    <xf numFmtId="0" fontId="4" fillId="2" borderId="0" xfId="0" applyFont="1" applyFill="1"/>
    <xf numFmtId="0" fontId="4" fillId="0" borderId="0" xfId="0" applyFont="1"/>
    <xf numFmtId="0" fontId="5" fillId="0" borderId="0" xfId="0" applyFont="1" applyAlignment="1">
      <alignment horizontal="left" vertical="center"/>
    </xf>
    <xf numFmtId="0" fontId="5" fillId="0" borderId="0" xfId="0" applyFont="1" applyAlignment="1">
      <alignment horizontal="right"/>
    </xf>
    <xf numFmtId="0" fontId="4" fillId="0" borderId="0" xfId="0" applyFont="1" applyAlignment="1">
      <alignment horizontal="center"/>
    </xf>
    <xf numFmtId="0" fontId="2" fillId="4" borderId="3" xfId="0" applyFont="1" applyFill="1" applyBorder="1" applyAlignment="1">
      <alignment horizontal="left" vertical="center" indent="1"/>
    </xf>
    <xf numFmtId="15" fontId="2" fillId="5" borderId="3" xfId="0" applyNumberFormat="1" applyFont="1" applyFill="1" applyBorder="1" applyAlignment="1">
      <alignment horizontal="right" vertical="center" indent="1"/>
    </xf>
    <xf numFmtId="15" fontId="2" fillId="4" borderId="3" xfId="0" applyNumberFormat="1" applyFont="1" applyFill="1" applyBorder="1" applyAlignment="1">
      <alignment horizontal="right" vertical="center" indent="1"/>
    </xf>
    <xf numFmtId="15" fontId="2" fillId="0" borderId="0" xfId="0" applyNumberFormat="1" applyFont="1" applyAlignment="1">
      <alignment horizontal="right" vertical="center" indent="1"/>
    </xf>
    <xf numFmtId="0" fontId="6" fillId="4" borderId="3" xfId="0" applyFont="1" applyFill="1" applyBorder="1" applyAlignment="1">
      <alignment horizontal="left" vertical="center" indent="1"/>
    </xf>
    <xf numFmtId="165" fontId="6" fillId="5" borderId="3" xfId="0" applyNumberFormat="1" applyFont="1" applyFill="1" applyBorder="1" applyAlignment="1">
      <alignment horizontal="right" vertical="center" indent="1"/>
    </xf>
    <xf numFmtId="165" fontId="6" fillId="4" borderId="3" xfId="0" applyNumberFormat="1" applyFont="1" applyFill="1" applyBorder="1" applyAlignment="1">
      <alignment horizontal="right" vertical="center" indent="1"/>
    </xf>
    <xf numFmtId="165" fontId="6" fillId="0" borderId="0" xfId="0" applyNumberFormat="1" applyFont="1" applyAlignment="1">
      <alignment horizontal="right" vertical="center" indent="1"/>
    </xf>
    <xf numFmtId="166" fontId="6" fillId="5" borderId="3" xfId="0" applyNumberFormat="1" applyFont="1" applyFill="1" applyBorder="1" applyAlignment="1">
      <alignment horizontal="right" vertical="center" indent="1"/>
    </xf>
    <xf numFmtId="166" fontId="6" fillId="4" borderId="3" xfId="0" applyNumberFormat="1" applyFont="1" applyFill="1" applyBorder="1" applyAlignment="1">
      <alignment horizontal="right" vertical="center" indent="1"/>
    </xf>
    <xf numFmtId="166" fontId="6" fillId="0" borderId="0" xfId="0" applyNumberFormat="1" applyFont="1" applyAlignment="1">
      <alignment horizontal="right" vertical="center" indent="1"/>
    </xf>
    <xf numFmtId="0" fontId="6" fillId="6" borderId="4" xfId="0" applyFont="1" applyFill="1" applyBorder="1"/>
    <xf numFmtId="0" fontId="5" fillId="0" borderId="0" xfId="0" applyFont="1"/>
    <xf numFmtId="167" fontId="2" fillId="0" borderId="4" xfId="1" applyNumberFormat="1" applyFont="1" applyBorder="1"/>
    <xf numFmtId="167" fontId="2" fillId="0" borderId="0" xfId="1" applyNumberFormat="1" applyFont="1" applyFill="1" applyBorder="1"/>
    <xf numFmtId="0" fontId="3" fillId="0" borderId="5" xfId="0" applyFont="1" applyBorder="1"/>
    <xf numFmtId="167" fontId="3" fillId="0" borderId="0" xfId="0" applyNumberFormat="1" applyFont="1"/>
    <xf numFmtId="0" fontId="6" fillId="6" borderId="6" xfId="0" applyFont="1" applyFill="1" applyBorder="1"/>
    <xf numFmtId="0" fontId="6" fillId="7" borderId="4" xfId="0" applyFont="1" applyFill="1" applyBorder="1" applyAlignment="1">
      <alignment horizontal="left" indent="1"/>
    </xf>
    <xf numFmtId="167" fontId="6" fillId="7" borderId="4" xfId="1" applyNumberFormat="1" applyFont="1" applyFill="1" applyBorder="1"/>
    <xf numFmtId="167" fontId="6" fillId="0" borderId="0" xfId="1" applyNumberFormat="1" applyFont="1" applyFill="1" applyBorder="1"/>
    <xf numFmtId="0" fontId="2" fillId="0" borderId="4" xfId="0" applyFont="1" applyBorder="1" applyAlignment="1">
      <alignment horizontal="left" indent="1"/>
    </xf>
    <xf numFmtId="167" fontId="2" fillId="0" borderId="4" xfId="1" applyNumberFormat="1" applyFont="1" applyFill="1" applyBorder="1"/>
    <xf numFmtId="167" fontId="2" fillId="0" borderId="0" xfId="1" applyNumberFormat="1" applyFont="1" applyBorder="1"/>
    <xf numFmtId="0" fontId="5" fillId="6" borderId="0" xfId="0" applyFont="1" applyFill="1"/>
    <xf numFmtId="0" fontId="7" fillId="0" borderId="0" xfId="0" applyFont="1"/>
    <xf numFmtId="0" fontId="5" fillId="0" borderId="4" xfId="0" applyFont="1" applyBorder="1"/>
    <xf numFmtId="167" fontId="3" fillId="0" borderId="4" xfId="1" applyNumberFormat="1" applyFont="1" applyBorder="1"/>
    <xf numFmtId="167" fontId="3" fillId="0" borderId="0" xfId="1" applyNumberFormat="1" applyFont="1" applyFill="1" applyBorder="1"/>
    <xf numFmtId="0" fontId="6" fillId="0" borderId="0" xfId="0" applyFont="1" applyAlignment="1">
      <alignment horizontal="right"/>
    </xf>
    <xf numFmtId="164" fontId="0" fillId="0" borderId="0" xfId="0" applyNumberFormat="1"/>
    <xf numFmtId="0" fontId="6" fillId="8" borderId="4" xfId="0" applyFont="1" applyFill="1" applyBorder="1"/>
    <xf numFmtId="167" fontId="6" fillId="8" borderId="4" xfId="1" applyNumberFormat="1" applyFont="1" applyFill="1" applyBorder="1"/>
    <xf numFmtId="164" fontId="2" fillId="0" borderId="0" xfId="0" applyNumberFormat="1" applyFont="1"/>
    <xf numFmtId="0" fontId="2" fillId="0" borderId="4" xfId="0" applyFont="1" applyBorder="1"/>
    <xf numFmtId="43" fontId="2" fillId="0" borderId="7" xfId="1" applyFont="1" applyBorder="1"/>
    <xf numFmtId="43" fontId="2" fillId="0" borderId="2" xfId="1" applyFont="1" applyBorder="1"/>
    <xf numFmtId="167" fontId="2" fillId="0" borderId="8" xfId="1" applyNumberFormat="1" applyFont="1" applyBorder="1"/>
    <xf numFmtId="0" fontId="2" fillId="0" borderId="7" xfId="0" applyFont="1" applyBorder="1"/>
    <xf numFmtId="0" fontId="6" fillId="7" borderId="4" xfId="0" applyFont="1" applyFill="1" applyBorder="1"/>
    <xf numFmtId="167" fontId="2" fillId="0" borderId="7" xfId="0" applyNumberFormat="1" applyFont="1" applyBorder="1"/>
    <xf numFmtId="167" fontId="2" fillId="0" borderId="2" xfId="0" applyNumberFormat="1" applyFont="1" applyBorder="1"/>
    <xf numFmtId="167" fontId="2" fillId="0" borderId="8" xfId="0" applyNumberFormat="1" applyFont="1" applyBorder="1"/>
    <xf numFmtId="167" fontId="6" fillId="9" borderId="4" xfId="1" applyNumberFormat="1" applyFont="1" applyFill="1" applyBorder="1"/>
    <xf numFmtId="0" fontId="8" fillId="0" borderId="4" xfId="0" applyFont="1" applyBorder="1"/>
    <xf numFmtId="168" fontId="8" fillId="0" borderId="4" xfId="2" applyNumberFormat="1" applyFont="1" applyBorder="1"/>
    <xf numFmtId="168" fontId="8" fillId="0" borderId="0" xfId="2" applyNumberFormat="1" applyFont="1" applyFill="1" applyBorder="1"/>
    <xf numFmtId="168" fontId="9" fillId="0" borderId="7" xfId="2" applyNumberFormat="1" applyFont="1" applyBorder="1"/>
    <xf numFmtId="168" fontId="9" fillId="0" borderId="2" xfId="2" applyNumberFormat="1" applyFont="1" applyBorder="1"/>
    <xf numFmtId="168" fontId="9" fillId="0" borderId="8" xfId="2" applyNumberFormat="1" applyFont="1" applyBorder="1"/>
    <xf numFmtId="0" fontId="6" fillId="0" borderId="4" xfId="0" applyFont="1" applyBorder="1"/>
    <xf numFmtId="167" fontId="6" fillId="0" borderId="4" xfId="1" applyNumberFormat="1" applyFont="1" applyBorder="1"/>
    <xf numFmtId="43" fontId="9" fillId="0" borderId="7" xfId="2" applyNumberFormat="1" applyFont="1" applyBorder="1"/>
    <xf numFmtId="43" fontId="9" fillId="0" borderId="2" xfId="2" applyNumberFormat="1" applyFont="1" applyBorder="1"/>
    <xf numFmtId="0" fontId="6" fillId="8" borderId="4" xfId="0" applyFont="1" applyFill="1" applyBorder="1" applyAlignment="1">
      <alignment wrapText="1"/>
    </xf>
    <xf numFmtId="167" fontId="6" fillId="8" borderId="4" xfId="1" applyNumberFormat="1" applyFont="1" applyFill="1" applyBorder="1" applyAlignment="1">
      <alignment vertical="center"/>
    </xf>
    <xf numFmtId="167" fontId="6" fillId="0" borderId="0" xfId="1" applyNumberFormat="1" applyFont="1" applyFill="1" applyBorder="1" applyAlignment="1">
      <alignment vertical="center"/>
    </xf>
    <xf numFmtId="0" fontId="10" fillId="0" borderId="0" xfId="0" applyFont="1"/>
    <xf numFmtId="167" fontId="2" fillId="0" borderId="7" xfId="1" applyNumberFormat="1" applyFont="1" applyBorder="1"/>
    <xf numFmtId="167" fontId="2" fillId="0" borderId="2" xfId="1" applyNumberFormat="1" applyFont="1" applyBorder="1"/>
    <xf numFmtId="0" fontId="3" fillId="0" borderId="4" xfId="0" applyFont="1" applyBorder="1" applyAlignment="1">
      <alignment horizontal="left" indent="1"/>
    </xf>
    <xf numFmtId="0" fontId="5" fillId="7" borderId="4" xfId="0" applyFont="1" applyFill="1" applyBorder="1" applyAlignment="1">
      <alignment horizontal="left"/>
    </xf>
    <xf numFmtId="0" fontId="5" fillId="8" borderId="4" xfId="0" applyFont="1" applyFill="1" applyBorder="1" applyAlignment="1">
      <alignment horizontal="right" vertical="center"/>
    </xf>
    <xf numFmtId="0" fontId="3" fillId="0" borderId="4" xfId="0" applyFont="1" applyBorder="1"/>
    <xf numFmtId="167" fontId="3" fillId="0" borderId="4" xfId="1" applyNumberFormat="1" applyFont="1" applyBorder="1" applyAlignment="1"/>
    <xf numFmtId="167" fontId="3" fillId="8" borderId="4" xfId="1" applyNumberFormat="1" applyFont="1" applyFill="1" applyBorder="1" applyAlignment="1"/>
    <xf numFmtId="167" fontId="3" fillId="0" borderId="0" xfId="1" applyNumberFormat="1" applyFont="1" applyFill="1" applyBorder="1" applyAlignment="1"/>
    <xf numFmtId="169" fontId="3" fillId="0" borderId="4" xfId="1" applyNumberFormat="1" applyFont="1" applyBorder="1" applyAlignment="1"/>
    <xf numFmtId="169" fontId="3" fillId="8" borderId="4" xfId="1" applyNumberFormat="1" applyFont="1" applyFill="1" applyBorder="1" applyAlignment="1"/>
    <xf numFmtId="169" fontId="3" fillId="0" borderId="0" xfId="1" applyNumberFormat="1" applyFont="1" applyFill="1" applyBorder="1" applyAlignment="1"/>
    <xf numFmtId="170" fontId="3" fillId="0" borderId="4" xfId="1" applyNumberFormat="1" applyFont="1" applyBorder="1" applyAlignment="1"/>
    <xf numFmtId="170" fontId="3" fillId="8" borderId="4" xfId="1" applyNumberFormat="1" applyFont="1" applyFill="1" applyBorder="1" applyAlignment="1"/>
    <xf numFmtId="170" fontId="3" fillId="0" borderId="0" xfId="1" applyNumberFormat="1" applyFont="1" applyFill="1" applyBorder="1" applyAlignment="1"/>
    <xf numFmtId="168" fontId="3" fillId="0" borderId="4" xfId="2" applyNumberFormat="1" applyFont="1" applyBorder="1" applyAlignment="1"/>
    <xf numFmtId="168" fontId="3" fillId="8" borderId="4" xfId="2" applyNumberFormat="1" applyFont="1" applyFill="1" applyBorder="1" applyAlignment="1"/>
    <xf numFmtId="168" fontId="3" fillId="0" borderId="0" xfId="2" applyNumberFormat="1" applyFont="1" applyFill="1" applyBorder="1" applyAlignment="1"/>
    <xf numFmtId="171" fontId="3" fillId="0" borderId="4" xfId="1" applyNumberFormat="1" applyFont="1" applyBorder="1" applyAlignment="1">
      <alignment vertical="center"/>
    </xf>
    <xf numFmtId="171" fontId="3" fillId="0" borderId="4" xfId="1" applyNumberFormat="1" applyFont="1" applyFill="1" applyBorder="1" applyAlignment="1">
      <alignment vertical="center"/>
    </xf>
    <xf numFmtId="171" fontId="3" fillId="8" borderId="4" xfId="1" applyNumberFormat="1" applyFont="1" applyFill="1" applyBorder="1" applyAlignment="1">
      <alignment vertical="center"/>
    </xf>
    <xf numFmtId="171" fontId="3" fillId="0" borderId="0" xfId="1" applyNumberFormat="1" applyFont="1" applyFill="1" applyBorder="1" applyAlignment="1">
      <alignment vertical="center"/>
    </xf>
    <xf numFmtId="43" fontId="3" fillId="0" borderId="0" xfId="1" applyFont="1"/>
    <xf numFmtId="43" fontId="0" fillId="0" borderId="0" xfId="0" applyNumberFormat="1"/>
    <xf numFmtId="167" fontId="2" fillId="0" borderId="4" xfId="1" applyNumberFormat="1" applyFont="1" applyBorder="1" applyAlignment="1">
      <alignment horizontal="left" indent="1"/>
    </xf>
    <xf numFmtId="167" fontId="6" fillId="0" borderId="4" xfId="1" applyNumberFormat="1" applyFont="1" applyBorder="1" applyAlignment="1">
      <alignment horizontal="left" indent="1"/>
    </xf>
    <xf numFmtId="167" fontId="5" fillId="0" borderId="0" xfId="0" applyNumberFormat="1" applyFont="1" applyAlignment="1">
      <alignment horizontal="right"/>
    </xf>
    <xf numFmtId="167" fontId="9" fillId="0" borderId="8" xfId="2" applyNumberFormat="1" applyFont="1" applyBorder="1"/>
    <xf numFmtId="167" fontId="15" fillId="0" borderId="2" xfId="1" applyNumberFormat="1" applyFont="1" applyBorder="1"/>
    <xf numFmtId="167" fontId="15" fillId="0" borderId="8" xfId="1" applyNumberFormat="1" applyFont="1" applyBorder="1"/>
    <xf numFmtId="167" fontId="15" fillId="0" borderId="2" xfId="0" applyNumberFormat="1" applyFont="1" applyBorder="1"/>
    <xf numFmtId="167" fontId="5" fillId="8" borderId="4" xfId="1" applyNumberFormat="1" applyFont="1" applyFill="1" applyBorder="1"/>
    <xf numFmtId="167" fontId="5" fillId="9" borderId="4" xfId="1" applyNumberFormat="1" applyFont="1" applyFill="1" applyBorder="1"/>
    <xf numFmtId="167" fontId="2" fillId="10" borderId="4" xfId="1" applyNumberFormat="1" applyFont="1" applyFill="1" applyBorder="1"/>
    <xf numFmtId="0" fontId="5" fillId="6" borderId="0" xfId="0" applyFont="1" applyFill="1" applyAlignment="1">
      <alignment vertical="center"/>
    </xf>
    <xf numFmtId="0" fontId="16" fillId="0" borderId="0" xfId="0" applyFont="1"/>
    <xf numFmtId="167" fontId="16" fillId="0" borderId="0" xfId="1" applyNumberFormat="1" applyFont="1" applyBorder="1"/>
    <xf numFmtId="0" fontId="17" fillId="0" borderId="0" xfId="0" applyFont="1"/>
    <xf numFmtId="0" fontId="9" fillId="7" borderId="4" xfId="0" applyFont="1" applyFill="1" applyBorder="1"/>
    <xf numFmtId="0" fontId="17" fillId="7" borderId="0" xfId="0" applyFont="1" applyFill="1"/>
    <xf numFmtId="167" fontId="9" fillId="7" borderId="4" xfId="1" applyNumberFormat="1" applyFont="1" applyFill="1" applyBorder="1"/>
    <xf numFmtId="167" fontId="9" fillId="0" borderId="0" xfId="1" applyNumberFormat="1" applyFont="1" applyFill="1" applyBorder="1"/>
    <xf numFmtId="43" fontId="10" fillId="0" borderId="0" xfId="1" applyFont="1"/>
    <xf numFmtId="9" fontId="3" fillId="0" borderId="0" xfId="2" applyFont="1"/>
    <xf numFmtId="167" fontId="2" fillId="0" borderId="4" xfId="1" applyNumberFormat="1" applyFont="1" applyBorder="1" applyAlignment="1">
      <alignment horizontal="right"/>
    </xf>
    <xf numFmtId="0" fontId="18" fillId="0" borderId="0" xfId="0" applyFont="1"/>
    <xf numFmtId="0" fontId="5" fillId="0" borderId="4" xfId="0" applyFont="1" applyBorder="1" applyAlignment="1">
      <alignment horizontal="left" indent="1"/>
    </xf>
    <xf numFmtId="0" fontId="3" fillId="0" borderId="4" xfId="0" applyFont="1" applyBorder="1" applyAlignment="1">
      <alignment horizontal="left" indent="3"/>
    </xf>
    <xf numFmtId="167" fontId="0" fillId="0" borderId="0" xfId="0" applyNumberFormat="1"/>
    <xf numFmtId="167" fontId="18" fillId="0" borderId="0" xfId="0" applyNumberFormat="1" applyFont="1"/>
    <xf numFmtId="167" fontId="6" fillId="0" borderId="4" xfId="1" applyNumberFormat="1" applyFont="1" applyFill="1" applyBorder="1"/>
    <xf numFmtId="168" fontId="3" fillId="0" borderId="0" xfId="2" applyNumberFormat="1" applyFont="1"/>
    <xf numFmtId="167" fontId="3" fillId="0" borderId="4" xfId="1" applyNumberFormat="1" applyFont="1" applyFill="1" applyBorder="1"/>
    <xf numFmtId="43" fontId="2" fillId="0" borderId="0" xfId="1" applyFont="1"/>
    <xf numFmtId="0" fontId="36" fillId="0" borderId="0" xfId="0" applyFont="1" applyAlignment="1">
      <alignment horizontal="center" vertical="center" wrapText="1" readingOrder="1"/>
    </xf>
    <xf numFmtId="0" fontId="37" fillId="0" borderId="0" xfId="0" applyFont="1" applyAlignment="1">
      <alignment horizontal="left" vertical="center" wrapText="1" readingOrder="1"/>
    </xf>
    <xf numFmtId="167" fontId="37" fillId="0" borderId="0" xfId="1" applyNumberFormat="1" applyFont="1" applyAlignment="1">
      <alignment horizontal="right" vertical="center" wrapText="1" readingOrder="1"/>
    </xf>
    <xf numFmtId="0" fontId="36" fillId="42" borderId="0" xfId="0" applyFont="1" applyFill="1" applyAlignment="1">
      <alignment horizontal="left" vertical="center" wrapText="1" readingOrder="1"/>
    </xf>
    <xf numFmtId="0" fontId="36" fillId="42" borderId="0" xfId="0" applyFont="1" applyFill="1" applyAlignment="1">
      <alignment horizontal="center" vertical="center" wrapText="1" readingOrder="1"/>
    </xf>
    <xf numFmtId="167" fontId="36" fillId="42" borderId="0" xfId="1" applyNumberFormat="1" applyFont="1" applyFill="1" applyAlignment="1">
      <alignment horizontal="right" vertical="center" wrapText="1" readingOrder="1"/>
    </xf>
    <xf numFmtId="0" fontId="36" fillId="43" borderId="0" xfId="0" applyFont="1" applyFill="1" applyAlignment="1">
      <alignment horizontal="left" vertical="center" wrapText="1" readingOrder="1"/>
    </xf>
    <xf numFmtId="0" fontId="39" fillId="43" borderId="0" xfId="0" applyFont="1" applyFill="1" applyAlignment="1">
      <alignment vertical="center" wrapText="1"/>
    </xf>
    <xf numFmtId="167" fontId="36" fillId="43" borderId="0" xfId="1" applyNumberFormat="1" applyFont="1" applyFill="1" applyAlignment="1">
      <alignment horizontal="right" vertical="center" wrapText="1" readingOrder="1"/>
    </xf>
    <xf numFmtId="0" fontId="2" fillId="42" borderId="0" xfId="0" applyFont="1" applyFill="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167" fontId="2" fillId="0" borderId="0" xfId="1" applyNumberFormat="1" applyFont="1" applyAlignment="1">
      <alignment horizontal="right" vertical="center" wrapText="1"/>
    </xf>
    <xf numFmtId="167" fontId="2" fillId="0" borderId="0" xfId="1" applyNumberFormat="1" applyFont="1" applyAlignment="1">
      <alignment horizontal="center" vertical="center" wrapText="1"/>
    </xf>
    <xf numFmtId="0" fontId="4" fillId="2" borderId="0" xfId="0" applyFont="1" applyFill="1" applyAlignment="1">
      <alignment vertical="center"/>
    </xf>
    <xf numFmtId="0" fontId="39" fillId="43" borderId="0" xfId="0" applyFont="1" applyFill="1" applyAlignment="1">
      <alignment horizontal="center" wrapText="1"/>
    </xf>
    <xf numFmtId="0" fontId="0" fillId="0" borderId="0" xfId="0" applyAlignment="1">
      <alignment vertical="center"/>
    </xf>
    <xf numFmtId="0" fontId="40" fillId="0" borderId="0" xfId="0" applyFont="1" applyAlignment="1">
      <alignment horizontal="left" vertical="center" readingOrder="1"/>
    </xf>
    <xf numFmtId="43" fontId="0" fillId="0" borderId="0" xfId="1" applyFont="1"/>
    <xf numFmtId="164" fontId="6" fillId="0" borderId="0" xfId="0" applyNumberFormat="1" applyFont="1" applyAlignment="1">
      <alignment horizontal="right"/>
    </xf>
    <xf numFmtId="167" fontId="3" fillId="0" borderId="4" xfId="1" applyNumberFormat="1" applyFont="1" applyFill="1" applyBorder="1" applyAlignment="1"/>
    <xf numFmtId="169" fontId="3" fillId="0" borderId="4" xfId="1" applyNumberFormat="1" applyFont="1" applyFill="1" applyBorder="1" applyAlignment="1"/>
    <xf numFmtId="168" fontId="3" fillId="0" borderId="4" xfId="2" applyNumberFormat="1" applyFont="1" applyFill="1" applyBorder="1" applyAlignment="1"/>
    <xf numFmtId="0" fontId="37" fillId="0" borderId="0" xfId="0" applyFont="1" applyAlignment="1">
      <alignment horizontal="left" wrapText="1" readingOrder="1"/>
    </xf>
    <xf numFmtId="0" fontId="4" fillId="2" borderId="0" xfId="0" applyFont="1" applyFill="1" applyAlignment="1">
      <alignment horizontal="right" wrapText="1"/>
    </xf>
    <xf numFmtId="0" fontId="4" fillId="2" borderId="0" xfId="0" applyFont="1" applyFill="1" applyAlignment="1">
      <alignment horizontal="right" vertical="center"/>
    </xf>
    <xf numFmtId="167" fontId="37" fillId="0" borderId="0" xfId="1" applyNumberFormat="1" applyFont="1" applyFill="1" applyAlignment="1">
      <alignment horizontal="right" vertical="center" wrapText="1" readingOrder="1"/>
    </xf>
    <xf numFmtId="170" fontId="3" fillId="0" borderId="4" xfId="1" applyNumberFormat="1" applyFont="1" applyFill="1" applyBorder="1" applyAlignment="1"/>
    <xf numFmtId="0" fontId="4" fillId="3" borderId="1" xfId="0" applyFont="1" applyFill="1" applyBorder="1" applyAlignment="1">
      <alignment horizontal="center"/>
    </xf>
    <xf numFmtId="0" fontId="4" fillId="3" borderId="2" xfId="0" applyFont="1" applyFill="1" applyBorder="1" applyAlignment="1">
      <alignment horizontal="center"/>
    </xf>
    <xf numFmtId="167" fontId="3" fillId="0" borderId="0" xfId="1" applyNumberFormat="1" applyFont="1"/>
    <xf numFmtId="0" fontId="3" fillId="0" borderId="4" xfId="0" applyFont="1" applyFill="1" applyBorder="1" applyAlignment="1">
      <alignment horizontal="left" indent="1"/>
    </xf>
    <xf numFmtId="0" fontId="3" fillId="0" borderId="0" xfId="0" applyFont="1" applyFill="1"/>
  </cellXfs>
  <cellStyles count="6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Comma 10 10" xfId="45" xr:uid="{0DACF416-FD31-426F-A631-203060525EE6}"/>
    <cellStyle name="Comma 10 10 2" xfId="49" xr:uid="{541FF93E-04A0-46F6-A6A9-6873E3C503D7}"/>
    <cellStyle name="Comma 10 10 2 2" xfId="61" xr:uid="{0768EE98-731F-4C6C-A767-FE3B5E40802C}"/>
    <cellStyle name="Comma 10 10 2 3" xfId="56" xr:uid="{10C2CAD3-E7E6-4413-8215-018FB5135C40}"/>
    <cellStyle name="Comma 10 10 3" xfId="47" xr:uid="{E68E50EC-DA6D-4912-B091-B5AB458306B5}"/>
    <cellStyle name="Comma 10 10 3 2" xfId="59" xr:uid="{5CEB3989-539B-4015-8079-056EB5FC5EA2}"/>
    <cellStyle name="Comma 10 10 3 3" xfId="57" xr:uid="{5365AE61-0D78-4D3E-B14D-5ABB58CDF479}"/>
    <cellStyle name="Comma 10 10 4" xfId="58" xr:uid="{79EE3379-44CA-4BB7-AE3B-79C0292F6FEE}"/>
    <cellStyle name="Comma 10 10 5" xfId="52" xr:uid="{E6D2CFD7-A23D-47F4-8114-876F1EDC9D3F}"/>
    <cellStyle name="Comma 2" xfId="46" xr:uid="{F585F614-89A1-4DD2-BDCC-28354D0A38B5}"/>
    <cellStyle name="Comma 2 2" xfId="48" xr:uid="{2712ACC5-96C9-4231-8323-ACBD264D3509}"/>
    <cellStyle name="Comma 2 2 2" xfId="60" xr:uid="{CD32955D-108E-4CAB-B827-83771495C823}"/>
    <cellStyle name="Comma 2 2 3" xfId="53" xr:uid="{CC40D3AE-C47C-40B5-83F1-4D22384D9368}"/>
    <cellStyle name="Comma 2 3" xfId="62" xr:uid="{716DD7CE-4836-4176-94AF-DF786383C65E}"/>
    <cellStyle name="Comma 3" xfId="51" xr:uid="{38BD7A21-0581-47B4-8038-AF03D73EEB09}"/>
    <cellStyle name="Comma 4" xfId="63" xr:uid="{944F30B4-53BF-443E-8F68-A31C54CF1AEF}"/>
    <cellStyle name="Comma 5" xfId="44" xr:uid="{371A38A2-169B-47B9-B826-CEFA68A13888}"/>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rmal 2" xfId="54" xr:uid="{C9A13AAE-1919-4EDD-BD8C-B063054A72A0}"/>
    <cellStyle name="Normal 3" xfId="55" xr:uid="{018723CC-0C8C-44DF-BCC6-5A287AEA8AA5}"/>
    <cellStyle name="Note" xfId="17" builtinId="10" customBuiltin="1"/>
    <cellStyle name="Output" xfId="12" builtinId="21" customBuiltin="1"/>
    <cellStyle name="Percent" xfId="2" builtinId="5"/>
    <cellStyle name="Percent 2" xfId="50" xr:uid="{C575B753-32D4-4518-B002-657CEB5BEAA6}"/>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86535-42FC-4A81-8303-550360C3A78F}">
  <dimension ref="A2:K88"/>
  <sheetViews>
    <sheetView showGridLines="0" zoomScale="80" zoomScaleNormal="80" workbookViewId="0">
      <pane ySplit="2" topLeftCell="A39" activePane="bottomLeft" state="frozen"/>
      <selection pane="bottomLeft" activeCell="J46" sqref="J46"/>
    </sheetView>
  </sheetViews>
  <sheetFormatPr defaultRowHeight="14.5" x14ac:dyDescent="0.35"/>
  <cols>
    <col min="2" max="2" width="9.26953125" customWidth="1"/>
    <col min="3" max="3" width="34.08984375" customWidth="1"/>
    <col min="4" max="4" width="16.08984375" customWidth="1"/>
    <col min="5" max="5" width="20.90625" bestFit="1" customWidth="1"/>
    <col min="6" max="6" width="13.08984375" customWidth="1"/>
    <col min="7" max="7" width="28.36328125" customWidth="1"/>
    <col min="8" max="10" width="15.7265625" customWidth="1"/>
  </cols>
  <sheetData>
    <row r="2" spans="1:11" ht="29" x14ac:dyDescent="0.35">
      <c r="A2" s="2"/>
      <c r="B2" s="134" t="s">
        <v>180</v>
      </c>
      <c r="C2" s="134" t="s">
        <v>94</v>
      </c>
      <c r="D2" s="134" t="s">
        <v>95</v>
      </c>
      <c r="E2" s="134" t="s">
        <v>96</v>
      </c>
      <c r="F2" s="134" t="s">
        <v>97</v>
      </c>
      <c r="G2" s="134" t="s">
        <v>91</v>
      </c>
      <c r="H2" s="144" t="s">
        <v>98</v>
      </c>
      <c r="I2" s="144" t="s">
        <v>99</v>
      </c>
      <c r="J2" s="145" t="s">
        <v>164</v>
      </c>
      <c r="K2" s="2"/>
    </row>
    <row r="3" spans="1:11" ht="15.5" customHeight="1" x14ac:dyDescent="0.35">
      <c r="A3" s="2"/>
      <c r="B3" s="120">
        <v>1</v>
      </c>
      <c r="C3" s="143" t="s">
        <v>156</v>
      </c>
      <c r="D3" s="121" t="s">
        <v>100</v>
      </c>
      <c r="E3" s="121" t="s">
        <v>101</v>
      </c>
      <c r="F3" s="121" t="s">
        <v>102</v>
      </c>
      <c r="G3" s="121" t="s">
        <v>165</v>
      </c>
      <c r="H3" s="122">
        <v>301</v>
      </c>
      <c r="I3" s="122">
        <v>22</v>
      </c>
      <c r="J3" s="24">
        <f>SUM(H3:I3)</f>
        <v>323</v>
      </c>
      <c r="K3" s="2"/>
    </row>
    <row r="4" spans="1:11" ht="15.5" customHeight="1" x14ac:dyDescent="0.35">
      <c r="A4" s="2"/>
      <c r="B4" s="120">
        <v>2</v>
      </c>
      <c r="C4" s="121" t="s">
        <v>103</v>
      </c>
      <c r="D4" s="121" t="s">
        <v>104</v>
      </c>
      <c r="E4" s="121" t="s">
        <v>105</v>
      </c>
      <c r="F4" s="121" t="s">
        <v>106</v>
      </c>
      <c r="G4" s="121" t="s">
        <v>165</v>
      </c>
      <c r="H4" s="122">
        <v>155</v>
      </c>
      <c r="I4" s="122" t="s">
        <v>166</v>
      </c>
      <c r="J4" s="2">
        <f t="shared" ref="J4:J33" si="0">SUM(H4:I4)</f>
        <v>155</v>
      </c>
      <c r="K4" s="2"/>
    </row>
    <row r="5" spans="1:11" ht="15.5" customHeight="1" x14ac:dyDescent="0.35">
      <c r="A5" s="2"/>
      <c r="B5" s="120">
        <v>3</v>
      </c>
      <c r="C5" s="143" t="s">
        <v>157</v>
      </c>
      <c r="D5" s="121" t="s">
        <v>108</v>
      </c>
      <c r="E5" s="121" t="s">
        <v>109</v>
      </c>
      <c r="F5" s="121" t="s">
        <v>106</v>
      </c>
      <c r="G5" s="121" t="s">
        <v>165</v>
      </c>
      <c r="H5" s="122">
        <v>326</v>
      </c>
      <c r="I5" s="122" t="s">
        <v>167</v>
      </c>
      <c r="J5" s="2">
        <f t="shared" si="0"/>
        <v>326</v>
      </c>
      <c r="K5" s="2"/>
    </row>
    <row r="6" spans="1:11" ht="15.5" customHeight="1" x14ac:dyDescent="0.35">
      <c r="A6" s="2"/>
      <c r="B6" s="120">
        <v>4</v>
      </c>
      <c r="C6" s="121" t="s">
        <v>110</v>
      </c>
      <c r="D6" s="121" t="s">
        <v>111</v>
      </c>
      <c r="E6" s="121" t="s">
        <v>112</v>
      </c>
      <c r="F6" s="121" t="s">
        <v>106</v>
      </c>
      <c r="G6" s="121" t="s">
        <v>165</v>
      </c>
      <c r="H6" s="122">
        <v>170</v>
      </c>
      <c r="I6" s="122" t="s">
        <v>166</v>
      </c>
      <c r="J6" s="2">
        <f t="shared" si="0"/>
        <v>170</v>
      </c>
      <c r="K6" s="2"/>
    </row>
    <row r="7" spans="1:11" ht="15.5" customHeight="1" x14ac:dyDescent="0.35">
      <c r="A7" s="2"/>
      <c r="B7" s="120">
        <v>5</v>
      </c>
      <c r="C7" s="143" t="s">
        <v>158</v>
      </c>
      <c r="D7" s="121" t="s">
        <v>113</v>
      </c>
      <c r="E7" s="121" t="s">
        <v>114</v>
      </c>
      <c r="F7" s="121" t="s">
        <v>102</v>
      </c>
      <c r="G7" s="121" t="s">
        <v>165</v>
      </c>
      <c r="H7" s="146">
        <v>171</v>
      </c>
      <c r="I7" s="146" t="s">
        <v>166</v>
      </c>
      <c r="J7" s="2">
        <f t="shared" si="0"/>
        <v>171</v>
      </c>
      <c r="K7" s="2"/>
    </row>
    <row r="8" spans="1:11" ht="15.5" customHeight="1" x14ac:dyDescent="0.35">
      <c r="A8" s="2"/>
      <c r="B8" s="120">
        <v>6</v>
      </c>
      <c r="C8" s="121" t="s">
        <v>115</v>
      </c>
      <c r="D8" s="121" t="s">
        <v>116</v>
      </c>
      <c r="E8" s="121" t="s">
        <v>117</v>
      </c>
      <c r="F8" s="121" t="s">
        <v>106</v>
      </c>
      <c r="G8" s="121" t="s">
        <v>92</v>
      </c>
      <c r="H8" s="122">
        <v>123</v>
      </c>
      <c r="I8" s="122" t="s">
        <v>166</v>
      </c>
      <c r="J8" s="2">
        <f t="shared" si="0"/>
        <v>123</v>
      </c>
      <c r="K8" s="2"/>
    </row>
    <row r="9" spans="1:11" ht="15.5" customHeight="1" x14ac:dyDescent="0.35">
      <c r="A9" s="2"/>
      <c r="B9" s="120">
        <v>7</v>
      </c>
      <c r="C9" s="121" t="s">
        <v>118</v>
      </c>
      <c r="D9" s="121" t="s">
        <v>111</v>
      </c>
      <c r="E9" s="121" t="s">
        <v>119</v>
      </c>
      <c r="F9" s="121" t="s">
        <v>106</v>
      </c>
      <c r="G9" s="121" t="s">
        <v>92</v>
      </c>
      <c r="H9" s="122">
        <v>104</v>
      </c>
      <c r="I9" s="122" t="s">
        <v>166</v>
      </c>
      <c r="J9" s="2">
        <f t="shared" si="0"/>
        <v>104</v>
      </c>
      <c r="K9" s="2"/>
    </row>
    <row r="10" spans="1:11" ht="15.5" customHeight="1" x14ac:dyDescent="0.35">
      <c r="A10" s="2"/>
      <c r="B10" s="120">
        <v>8</v>
      </c>
      <c r="C10" s="121" t="s">
        <v>118</v>
      </c>
      <c r="D10" s="121" t="s">
        <v>111</v>
      </c>
      <c r="E10" s="121" t="s">
        <v>117</v>
      </c>
      <c r="F10" s="121" t="s">
        <v>106</v>
      </c>
      <c r="G10" s="121" t="s">
        <v>92</v>
      </c>
      <c r="H10" s="122">
        <v>148</v>
      </c>
      <c r="I10" s="122" t="s">
        <v>166</v>
      </c>
      <c r="J10" s="2">
        <f t="shared" si="0"/>
        <v>148</v>
      </c>
      <c r="K10" s="2"/>
    </row>
    <row r="11" spans="1:11" ht="15.5" customHeight="1" x14ac:dyDescent="0.35">
      <c r="A11" s="2"/>
      <c r="B11" s="120">
        <v>9</v>
      </c>
      <c r="C11" s="121" t="s">
        <v>118</v>
      </c>
      <c r="D11" s="121" t="s">
        <v>111</v>
      </c>
      <c r="E11" s="121" t="s">
        <v>112</v>
      </c>
      <c r="F11" s="121" t="s">
        <v>106</v>
      </c>
      <c r="G11" s="121" t="s">
        <v>92</v>
      </c>
      <c r="H11" s="122">
        <v>166</v>
      </c>
      <c r="I11" s="122" t="s">
        <v>166</v>
      </c>
      <c r="J11" s="2">
        <f t="shared" si="0"/>
        <v>166</v>
      </c>
      <c r="K11" s="2"/>
    </row>
    <row r="12" spans="1:11" ht="15.5" customHeight="1" x14ac:dyDescent="0.35">
      <c r="A12" s="2"/>
      <c r="B12" s="120">
        <v>10</v>
      </c>
      <c r="C12" s="121" t="s">
        <v>118</v>
      </c>
      <c r="D12" s="121" t="s">
        <v>120</v>
      </c>
      <c r="E12" s="121" t="s">
        <v>121</v>
      </c>
      <c r="F12" s="121" t="s">
        <v>106</v>
      </c>
      <c r="G12" s="121" t="s">
        <v>92</v>
      </c>
      <c r="H12" s="122">
        <v>126</v>
      </c>
      <c r="I12" s="122" t="s">
        <v>166</v>
      </c>
      <c r="J12" s="2">
        <f t="shared" si="0"/>
        <v>126</v>
      </c>
      <c r="K12" s="2"/>
    </row>
    <row r="13" spans="1:11" ht="15.5" customHeight="1" x14ac:dyDescent="0.35">
      <c r="A13" s="2"/>
      <c r="B13" s="120">
        <v>11</v>
      </c>
      <c r="C13" s="121" t="s">
        <v>118</v>
      </c>
      <c r="D13" s="121" t="s">
        <v>122</v>
      </c>
      <c r="E13" s="121" t="s">
        <v>123</v>
      </c>
      <c r="F13" s="121" t="s">
        <v>106</v>
      </c>
      <c r="G13" s="121" t="s">
        <v>92</v>
      </c>
      <c r="H13" s="122">
        <v>153</v>
      </c>
      <c r="I13" s="122" t="s">
        <v>167</v>
      </c>
      <c r="J13" s="2">
        <f t="shared" si="0"/>
        <v>153</v>
      </c>
      <c r="K13" s="24"/>
    </row>
    <row r="14" spans="1:11" ht="15.5" customHeight="1" x14ac:dyDescent="0.35">
      <c r="A14" s="2"/>
      <c r="B14" s="120">
        <v>12</v>
      </c>
      <c r="C14" s="121" t="s">
        <v>118</v>
      </c>
      <c r="D14" s="121" t="s">
        <v>100</v>
      </c>
      <c r="E14" s="121" t="s">
        <v>124</v>
      </c>
      <c r="F14" s="121" t="s">
        <v>106</v>
      </c>
      <c r="G14" s="121" t="s">
        <v>92</v>
      </c>
      <c r="H14" s="122">
        <v>109</v>
      </c>
      <c r="I14" s="122" t="s">
        <v>166</v>
      </c>
      <c r="J14" s="2">
        <f t="shared" si="0"/>
        <v>109</v>
      </c>
      <c r="K14" s="2"/>
    </row>
    <row r="15" spans="1:11" ht="15.5" customHeight="1" x14ac:dyDescent="0.35">
      <c r="A15" s="2"/>
      <c r="B15" s="120">
        <v>13</v>
      </c>
      <c r="C15" s="121" t="s">
        <v>118</v>
      </c>
      <c r="D15" s="121" t="s">
        <v>125</v>
      </c>
      <c r="E15" s="121" t="s">
        <v>126</v>
      </c>
      <c r="F15" s="121" t="s">
        <v>106</v>
      </c>
      <c r="G15" s="121" t="s">
        <v>92</v>
      </c>
      <c r="H15" s="122">
        <v>130</v>
      </c>
      <c r="I15" s="122" t="s">
        <v>166</v>
      </c>
      <c r="J15" s="2">
        <f t="shared" si="0"/>
        <v>130</v>
      </c>
      <c r="K15" s="2"/>
    </row>
    <row r="16" spans="1:11" ht="15.5" customHeight="1" x14ac:dyDescent="0.35">
      <c r="A16" s="2"/>
      <c r="B16" s="120">
        <v>14</v>
      </c>
      <c r="C16" s="121" t="s">
        <v>127</v>
      </c>
      <c r="D16" s="121" t="s">
        <v>104</v>
      </c>
      <c r="E16" s="121" t="s">
        <v>128</v>
      </c>
      <c r="F16" s="121" t="s">
        <v>129</v>
      </c>
      <c r="G16" s="121" t="s">
        <v>93</v>
      </c>
      <c r="H16" s="122">
        <v>130</v>
      </c>
      <c r="I16" s="122" t="s">
        <v>166</v>
      </c>
      <c r="J16" s="2">
        <f t="shared" si="0"/>
        <v>130</v>
      </c>
      <c r="K16" s="2"/>
    </row>
    <row r="17" spans="1:11" ht="15.5" customHeight="1" x14ac:dyDescent="0.35">
      <c r="A17" s="2"/>
      <c r="B17" s="120">
        <v>15</v>
      </c>
      <c r="C17" s="121" t="s">
        <v>127</v>
      </c>
      <c r="D17" s="121" t="s">
        <v>111</v>
      </c>
      <c r="E17" s="121" t="s">
        <v>119</v>
      </c>
      <c r="F17" s="121" t="s">
        <v>129</v>
      </c>
      <c r="G17" s="121" t="s">
        <v>93</v>
      </c>
      <c r="H17" s="122">
        <v>217</v>
      </c>
      <c r="I17" s="122" t="s">
        <v>167</v>
      </c>
      <c r="J17" s="2">
        <f t="shared" si="0"/>
        <v>217</v>
      </c>
      <c r="K17" s="2"/>
    </row>
    <row r="18" spans="1:11" ht="15.5" customHeight="1" x14ac:dyDescent="0.35">
      <c r="A18" s="2"/>
      <c r="B18" s="120">
        <v>16</v>
      </c>
      <c r="C18" s="121" t="s">
        <v>127</v>
      </c>
      <c r="D18" s="121" t="s">
        <v>100</v>
      </c>
      <c r="E18" s="121" t="s">
        <v>130</v>
      </c>
      <c r="F18" s="121" t="s">
        <v>129</v>
      </c>
      <c r="G18" s="121" t="s">
        <v>93</v>
      </c>
      <c r="H18" s="122">
        <v>104</v>
      </c>
      <c r="I18" s="122" t="s">
        <v>166</v>
      </c>
      <c r="J18" s="2">
        <f t="shared" si="0"/>
        <v>104</v>
      </c>
      <c r="K18" s="2"/>
    </row>
    <row r="19" spans="1:11" ht="15.5" customHeight="1" x14ac:dyDescent="0.35">
      <c r="A19" s="2"/>
      <c r="B19" s="120">
        <v>17</v>
      </c>
      <c r="C19" s="121" t="s">
        <v>127</v>
      </c>
      <c r="D19" s="121" t="s">
        <v>113</v>
      </c>
      <c r="E19" s="121" t="s">
        <v>131</v>
      </c>
      <c r="F19" s="121" t="s">
        <v>129</v>
      </c>
      <c r="G19" s="121" t="s">
        <v>93</v>
      </c>
      <c r="H19" s="122">
        <v>205</v>
      </c>
      <c r="I19" s="122" t="s">
        <v>166</v>
      </c>
      <c r="J19" s="2">
        <f t="shared" si="0"/>
        <v>205</v>
      </c>
      <c r="K19" s="2"/>
    </row>
    <row r="20" spans="1:11" ht="15.5" customHeight="1" x14ac:dyDescent="0.35">
      <c r="A20" s="2"/>
      <c r="B20" s="120">
        <v>18</v>
      </c>
      <c r="C20" s="121" t="s">
        <v>127</v>
      </c>
      <c r="D20" s="121" t="s">
        <v>100</v>
      </c>
      <c r="E20" s="121" t="s">
        <v>132</v>
      </c>
      <c r="F20" s="121" t="s">
        <v>129</v>
      </c>
      <c r="G20" s="121" t="s">
        <v>93</v>
      </c>
      <c r="H20" s="122">
        <v>142</v>
      </c>
      <c r="I20" s="122" t="s">
        <v>166</v>
      </c>
      <c r="J20" s="2">
        <f t="shared" si="0"/>
        <v>142</v>
      </c>
      <c r="K20" s="2"/>
    </row>
    <row r="21" spans="1:11" ht="15.5" customHeight="1" x14ac:dyDescent="0.35">
      <c r="A21" s="2"/>
      <c r="B21" s="120">
        <v>19</v>
      </c>
      <c r="C21" s="121" t="s">
        <v>127</v>
      </c>
      <c r="D21" s="121" t="s">
        <v>108</v>
      </c>
      <c r="E21" s="121" t="s">
        <v>133</v>
      </c>
      <c r="F21" s="121" t="s">
        <v>129</v>
      </c>
      <c r="G21" s="121" t="s">
        <v>93</v>
      </c>
      <c r="H21" s="122">
        <v>150</v>
      </c>
      <c r="I21" s="122" t="s">
        <v>166</v>
      </c>
      <c r="J21" s="2">
        <f t="shared" si="0"/>
        <v>150</v>
      </c>
      <c r="K21" s="2"/>
    </row>
    <row r="22" spans="1:11" ht="15.5" customHeight="1" x14ac:dyDescent="0.35">
      <c r="A22" s="2"/>
      <c r="B22" s="120">
        <v>20</v>
      </c>
      <c r="C22" s="121" t="s">
        <v>127</v>
      </c>
      <c r="D22" s="121" t="s">
        <v>134</v>
      </c>
      <c r="E22" s="121" t="s">
        <v>135</v>
      </c>
      <c r="F22" s="121" t="s">
        <v>129</v>
      </c>
      <c r="G22" s="121" t="s">
        <v>93</v>
      </c>
      <c r="H22" s="122">
        <v>101</v>
      </c>
      <c r="I22" s="122" t="s">
        <v>166</v>
      </c>
      <c r="J22" s="2">
        <f t="shared" si="0"/>
        <v>101</v>
      </c>
      <c r="K22" s="2"/>
    </row>
    <row r="23" spans="1:11" ht="15.5" customHeight="1" x14ac:dyDescent="0.35">
      <c r="A23" s="2"/>
      <c r="B23" s="120">
        <v>21</v>
      </c>
      <c r="C23" s="121" t="s">
        <v>127</v>
      </c>
      <c r="D23" s="121" t="s">
        <v>108</v>
      </c>
      <c r="E23" s="121" t="s">
        <v>136</v>
      </c>
      <c r="F23" s="121" t="s">
        <v>129</v>
      </c>
      <c r="G23" s="121" t="s">
        <v>93</v>
      </c>
      <c r="H23" s="122">
        <v>170</v>
      </c>
      <c r="I23" s="122" t="s">
        <v>166</v>
      </c>
      <c r="J23" s="2">
        <f t="shared" si="0"/>
        <v>170</v>
      </c>
      <c r="K23" s="2"/>
    </row>
    <row r="24" spans="1:11" ht="15.5" customHeight="1" x14ac:dyDescent="0.35">
      <c r="A24" s="2"/>
      <c r="B24" s="120">
        <v>22</v>
      </c>
      <c r="C24" s="121" t="s">
        <v>127</v>
      </c>
      <c r="D24" s="121" t="s">
        <v>111</v>
      </c>
      <c r="E24" s="121" t="s">
        <v>137</v>
      </c>
      <c r="F24" s="121" t="s">
        <v>129</v>
      </c>
      <c r="G24" s="121" t="s">
        <v>93</v>
      </c>
      <c r="H24" s="122">
        <v>115</v>
      </c>
      <c r="I24" s="122" t="s">
        <v>166</v>
      </c>
      <c r="J24" s="2">
        <f t="shared" si="0"/>
        <v>115</v>
      </c>
      <c r="K24" s="2"/>
    </row>
    <row r="25" spans="1:11" ht="15.5" customHeight="1" x14ac:dyDescent="0.35">
      <c r="A25" s="2"/>
      <c r="B25" s="120">
        <v>23</v>
      </c>
      <c r="C25" s="121" t="s">
        <v>127</v>
      </c>
      <c r="D25" s="121" t="s">
        <v>122</v>
      </c>
      <c r="E25" s="121" t="s">
        <v>138</v>
      </c>
      <c r="F25" s="121" t="s">
        <v>129</v>
      </c>
      <c r="G25" s="121" t="s">
        <v>93</v>
      </c>
      <c r="H25" s="122">
        <v>149</v>
      </c>
      <c r="I25" s="122" t="s">
        <v>166</v>
      </c>
      <c r="J25" s="2">
        <f t="shared" si="0"/>
        <v>149</v>
      </c>
      <c r="K25" s="2"/>
    </row>
    <row r="26" spans="1:11" ht="15.5" customHeight="1" x14ac:dyDescent="0.35">
      <c r="A26" s="2"/>
      <c r="B26" s="120">
        <v>24</v>
      </c>
      <c r="C26" s="121" t="s">
        <v>127</v>
      </c>
      <c r="D26" s="121" t="s">
        <v>145</v>
      </c>
      <c r="E26" s="121" t="s">
        <v>146</v>
      </c>
      <c r="F26" s="121" t="s">
        <v>129</v>
      </c>
      <c r="G26" s="121" t="s">
        <v>93</v>
      </c>
      <c r="H26" s="122">
        <v>133</v>
      </c>
      <c r="I26" s="122" t="s">
        <v>167</v>
      </c>
      <c r="J26" s="2">
        <f t="shared" si="0"/>
        <v>133</v>
      </c>
      <c r="K26" s="2"/>
    </row>
    <row r="27" spans="1:11" ht="15.5" customHeight="1" x14ac:dyDescent="0.35">
      <c r="A27" s="2"/>
      <c r="B27" s="120">
        <v>25</v>
      </c>
      <c r="C27" s="121" t="s">
        <v>118</v>
      </c>
      <c r="D27" s="121" t="s">
        <v>108</v>
      </c>
      <c r="E27" s="121" t="s">
        <v>109</v>
      </c>
      <c r="F27" s="121" t="s">
        <v>106</v>
      </c>
      <c r="G27" s="121" t="s">
        <v>92</v>
      </c>
      <c r="H27" s="122">
        <v>232</v>
      </c>
      <c r="I27" s="122" t="s">
        <v>166</v>
      </c>
      <c r="J27" s="2">
        <f t="shared" si="0"/>
        <v>232</v>
      </c>
      <c r="K27" s="2"/>
    </row>
    <row r="28" spans="1:11" ht="15.5" customHeight="1" x14ac:dyDescent="0.35">
      <c r="A28" s="2"/>
      <c r="B28" s="120">
        <v>26</v>
      </c>
      <c r="C28" s="121" t="s">
        <v>115</v>
      </c>
      <c r="D28" s="121" t="s">
        <v>100</v>
      </c>
      <c r="E28" s="121" t="s">
        <v>139</v>
      </c>
      <c r="F28" s="121" t="s">
        <v>106</v>
      </c>
      <c r="G28" s="121" t="s">
        <v>92</v>
      </c>
      <c r="H28" s="122">
        <v>217</v>
      </c>
      <c r="I28" s="122" t="s">
        <v>168</v>
      </c>
      <c r="J28" s="2">
        <f t="shared" si="0"/>
        <v>217</v>
      </c>
      <c r="K28" s="2"/>
    </row>
    <row r="29" spans="1:11" ht="15.5" customHeight="1" x14ac:dyDescent="0.35">
      <c r="A29" s="2"/>
      <c r="B29" s="120">
        <v>27</v>
      </c>
      <c r="C29" s="121" t="s">
        <v>118</v>
      </c>
      <c r="D29" s="121" t="s">
        <v>104</v>
      </c>
      <c r="E29" s="121" t="s">
        <v>140</v>
      </c>
      <c r="F29" s="121" t="s">
        <v>106</v>
      </c>
      <c r="G29" s="121" t="s">
        <v>92</v>
      </c>
      <c r="H29" s="122">
        <v>147</v>
      </c>
      <c r="I29" s="122" t="s">
        <v>166</v>
      </c>
      <c r="J29" s="2">
        <f t="shared" si="0"/>
        <v>147</v>
      </c>
      <c r="K29" s="2"/>
    </row>
    <row r="30" spans="1:11" ht="15.5" customHeight="1" x14ac:dyDescent="0.35">
      <c r="A30" s="2"/>
      <c r="B30" s="120">
        <v>28</v>
      </c>
      <c r="C30" s="121" t="s">
        <v>115</v>
      </c>
      <c r="D30" s="121" t="s">
        <v>141</v>
      </c>
      <c r="E30" s="121" t="s">
        <v>142</v>
      </c>
      <c r="F30" s="121" t="s">
        <v>106</v>
      </c>
      <c r="G30" s="121" t="s">
        <v>92</v>
      </c>
      <c r="H30" s="122">
        <v>114</v>
      </c>
      <c r="I30" s="122" t="s">
        <v>168</v>
      </c>
      <c r="J30" s="2">
        <f t="shared" si="0"/>
        <v>114</v>
      </c>
      <c r="K30" s="2"/>
    </row>
    <row r="31" spans="1:11" ht="15.5" customHeight="1" x14ac:dyDescent="0.35">
      <c r="A31" s="2"/>
      <c r="B31" s="120">
        <v>29</v>
      </c>
      <c r="C31" s="121" t="s">
        <v>118</v>
      </c>
      <c r="D31" s="121" t="s">
        <v>122</v>
      </c>
      <c r="E31" s="121" t="s">
        <v>143</v>
      </c>
      <c r="F31" s="121" t="s">
        <v>106</v>
      </c>
      <c r="G31" s="121" t="s">
        <v>92</v>
      </c>
      <c r="H31" s="122">
        <v>136</v>
      </c>
      <c r="I31" s="122" t="s">
        <v>166</v>
      </c>
      <c r="J31" s="2">
        <f t="shared" si="0"/>
        <v>136</v>
      </c>
      <c r="K31" s="2"/>
    </row>
    <row r="32" spans="1:11" ht="15.5" customHeight="1" x14ac:dyDescent="0.35">
      <c r="A32" s="2"/>
      <c r="B32" s="120">
        <v>30</v>
      </c>
      <c r="C32" s="121" t="s">
        <v>169</v>
      </c>
      <c r="D32" s="121" t="s">
        <v>111</v>
      </c>
      <c r="E32" s="121" t="s">
        <v>119</v>
      </c>
      <c r="F32" s="121" t="s">
        <v>106</v>
      </c>
      <c r="G32" s="121" t="s">
        <v>92</v>
      </c>
      <c r="H32" s="122">
        <v>142</v>
      </c>
      <c r="I32" s="122" t="s">
        <v>168</v>
      </c>
      <c r="J32" s="2">
        <f t="shared" si="0"/>
        <v>142</v>
      </c>
      <c r="K32" s="2"/>
    </row>
    <row r="33" spans="1:11" ht="15.5" customHeight="1" x14ac:dyDescent="0.35">
      <c r="A33" s="2"/>
      <c r="B33" s="120">
        <v>31</v>
      </c>
      <c r="C33" s="121" t="s">
        <v>127</v>
      </c>
      <c r="D33" s="121" t="s">
        <v>147</v>
      </c>
      <c r="E33" s="121" t="s">
        <v>148</v>
      </c>
      <c r="F33" s="121" t="s">
        <v>129</v>
      </c>
      <c r="G33" s="121" t="s">
        <v>93</v>
      </c>
      <c r="H33" s="122">
        <v>113</v>
      </c>
      <c r="I33" s="122" t="s">
        <v>166</v>
      </c>
      <c r="J33" s="2">
        <f t="shared" si="0"/>
        <v>113</v>
      </c>
      <c r="K33" s="2"/>
    </row>
    <row r="34" spans="1:11" ht="15.5" customHeight="1" x14ac:dyDescent="0.35">
      <c r="A34" s="2"/>
      <c r="B34" s="129"/>
      <c r="C34" s="123" t="s">
        <v>144</v>
      </c>
      <c r="D34" s="123"/>
      <c r="E34" s="123"/>
      <c r="F34" s="124"/>
      <c r="G34" s="123"/>
      <c r="H34" s="125">
        <f>SUM(H3:H33)</f>
        <v>4899</v>
      </c>
      <c r="I34" s="125">
        <f>SUM(I3:I33)</f>
        <v>22</v>
      </c>
      <c r="J34" s="125">
        <f>SUM(J3:J33)</f>
        <v>4921</v>
      </c>
      <c r="K34" s="2"/>
    </row>
    <row r="35" spans="1:11" ht="15.5" customHeight="1" x14ac:dyDescent="0.35">
      <c r="A35" s="2"/>
      <c r="B35" s="120">
        <v>32</v>
      </c>
      <c r="C35" s="121" t="s">
        <v>149</v>
      </c>
      <c r="D35" s="121" t="s">
        <v>111</v>
      </c>
      <c r="E35" s="121" t="s">
        <v>119</v>
      </c>
      <c r="F35" s="121" t="s">
        <v>106</v>
      </c>
      <c r="G35" s="121" t="s">
        <v>165</v>
      </c>
      <c r="H35" s="122" t="s">
        <v>167</v>
      </c>
      <c r="I35" s="122">
        <v>220</v>
      </c>
      <c r="J35" s="2">
        <f t="shared" ref="J35:J41" si="1">SUM(H35:I35)</f>
        <v>220</v>
      </c>
      <c r="K35" s="2"/>
    </row>
    <row r="36" spans="1:11" ht="15.5" customHeight="1" x14ac:dyDescent="0.35">
      <c r="A36" s="2"/>
      <c r="B36" s="120">
        <v>33</v>
      </c>
      <c r="C36" s="121" t="s">
        <v>150</v>
      </c>
      <c r="D36" s="121" t="s">
        <v>151</v>
      </c>
      <c r="E36" s="121" t="s">
        <v>170</v>
      </c>
      <c r="F36" s="121" t="s">
        <v>106</v>
      </c>
      <c r="G36" s="121" t="s">
        <v>165</v>
      </c>
      <c r="H36" s="122" t="s">
        <v>167</v>
      </c>
      <c r="I36" s="122">
        <v>170</v>
      </c>
      <c r="J36" s="2">
        <f t="shared" si="1"/>
        <v>170</v>
      </c>
      <c r="K36" s="2"/>
    </row>
    <row r="37" spans="1:11" ht="15.5" customHeight="1" x14ac:dyDescent="0.35">
      <c r="A37" s="2"/>
      <c r="B37" s="120">
        <v>34</v>
      </c>
      <c r="C37" s="121" t="s">
        <v>181</v>
      </c>
      <c r="D37" s="121" t="s">
        <v>151</v>
      </c>
      <c r="E37" s="121" t="s">
        <v>152</v>
      </c>
      <c r="F37" s="121" t="s">
        <v>107</v>
      </c>
      <c r="G37" s="121" t="s">
        <v>93</v>
      </c>
      <c r="H37" s="122" t="s">
        <v>167</v>
      </c>
      <c r="I37" s="122">
        <v>260</v>
      </c>
      <c r="J37" s="2">
        <f t="shared" si="1"/>
        <v>260</v>
      </c>
      <c r="K37" s="2"/>
    </row>
    <row r="38" spans="1:11" ht="15.5" customHeight="1" x14ac:dyDescent="0.35">
      <c r="A38" s="2"/>
      <c r="B38" s="120">
        <v>35</v>
      </c>
      <c r="C38" s="121" t="s">
        <v>183</v>
      </c>
      <c r="D38" s="121" t="s">
        <v>153</v>
      </c>
      <c r="E38" s="121" t="s">
        <v>154</v>
      </c>
      <c r="F38" s="121" t="s">
        <v>106</v>
      </c>
      <c r="G38" s="121" t="s">
        <v>165</v>
      </c>
      <c r="H38" s="122" t="s">
        <v>167</v>
      </c>
      <c r="I38" s="122">
        <v>350</v>
      </c>
      <c r="J38" s="2">
        <f t="shared" si="1"/>
        <v>350</v>
      </c>
      <c r="K38" s="2"/>
    </row>
    <row r="39" spans="1:11" ht="15.5" customHeight="1" x14ac:dyDescent="0.35">
      <c r="A39" s="2"/>
      <c r="B39" s="120">
        <v>36</v>
      </c>
      <c r="C39" s="121" t="s">
        <v>182</v>
      </c>
      <c r="D39" s="121" t="s">
        <v>153</v>
      </c>
      <c r="E39" s="121" t="s">
        <v>154</v>
      </c>
      <c r="F39" s="121" t="s">
        <v>106</v>
      </c>
      <c r="G39" s="121" t="s">
        <v>92</v>
      </c>
      <c r="H39" s="122" t="s">
        <v>167</v>
      </c>
      <c r="I39" s="122">
        <v>350</v>
      </c>
      <c r="J39" s="2">
        <f t="shared" si="1"/>
        <v>350</v>
      </c>
      <c r="K39" s="2"/>
    </row>
    <row r="40" spans="1:11" ht="15.5" customHeight="1" x14ac:dyDescent="0.35">
      <c r="A40" s="2"/>
      <c r="B40" s="120">
        <v>37</v>
      </c>
      <c r="C40" s="121" t="s">
        <v>171</v>
      </c>
      <c r="D40" s="121" t="s">
        <v>172</v>
      </c>
      <c r="E40" s="121" t="s">
        <v>173</v>
      </c>
      <c r="F40" s="121" t="s">
        <v>107</v>
      </c>
      <c r="G40" s="121" t="s">
        <v>165</v>
      </c>
      <c r="H40" s="122" t="s">
        <v>167</v>
      </c>
      <c r="I40" s="122">
        <v>162</v>
      </c>
      <c r="J40" s="2">
        <f t="shared" si="1"/>
        <v>162</v>
      </c>
      <c r="K40" s="2"/>
    </row>
    <row r="41" spans="1:11" ht="15.5" customHeight="1" x14ac:dyDescent="0.35">
      <c r="A41" s="2"/>
      <c r="B41" s="120">
        <v>38</v>
      </c>
      <c r="C41" s="121" t="s">
        <v>106</v>
      </c>
      <c r="D41" s="121" t="s">
        <v>122</v>
      </c>
      <c r="E41" s="121" t="s">
        <v>174</v>
      </c>
      <c r="F41" s="121" t="s">
        <v>106</v>
      </c>
      <c r="G41" s="121" t="s">
        <v>165</v>
      </c>
      <c r="H41" s="122" t="s">
        <v>167</v>
      </c>
      <c r="I41" s="122">
        <v>135</v>
      </c>
      <c r="J41" s="2">
        <f t="shared" si="1"/>
        <v>135</v>
      </c>
      <c r="K41" s="2"/>
    </row>
    <row r="42" spans="1:11" ht="15.5" customHeight="1" x14ac:dyDescent="0.35">
      <c r="A42" s="2"/>
      <c r="B42" s="129"/>
      <c r="C42" s="123" t="s">
        <v>175</v>
      </c>
      <c r="D42" s="123"/>
      <c r="E42" s="123"/>
      <c r="F42" s="124"/>
      <c r="G42" s="123"/>
      <c r="H42" s="125">
        <f>SUM(H35:H41)</f>
        <v>0</v>
      </c>
      <c r="I42" s="125">
        <f>SUM(I35:I41)</f>
        <v>1647</v>
      </c>
      <c r="J42" s="125">
        <f>SUM(J35:J41)</f>
        <v>1647</v>
      </c>
      <c r="K42" s="2"/>
    </row>
    <row r="43" spans="1:11" ht="15.5" customHeight="1" x14ac:dyDescent="0.35">
      <c r="A43" s="2"/>
      <c r="B43" s="130"/>
      <c r="C43" s="131"/>
      <c r="D43" s="131"/>
      <c r="E43" s="131"/>
      <c r="F43" s="130"/>
      <c r="G43" s="131"/>
      <c r="H43" s="132"/>
      <c r="I43" s="133"/>
      <c r="J43" s="2"/>
      <c r="K43" s="2"/>
    </row>
    <row r="44" spans="1:11" ht="15.5" customHeight="1" x14ac:dyDescent="0.35">
      <c r="B44" s="135"/>
      <c r="C44" s="126" t="s">
        <v>184</v>
      </c>
      <c r="D44" s="127"/>
      <c r="E44" s="127"/>
      <c r="F44" s="127"/>
      <c r="G44" s="127"/>
      <c r="H44" s="128">
        <f>SUM(H34,H42)</f>
        <v>4899</v>
      </c>
      <c r="I44" s="128">
        <f t="shared" ref="I44:J44" si="2">SUM(I34,I42)</f>
        <v>1669</v>
      </c>
      <c r="J44" s="128">
        <f t="shared" si="2"/>
        <v>6568</v>
      </c>
    </row>
    <row r="45" spans="1:11" ht="15.5" customHeight="1" x14ac:dyDescent="0.35">
      <c r="C45" s="136"/>
    </row>
    <row r="46" spans="1:11" ht="15.5" customHeight="1" x14ac:dyDescent="0.35">
      <c r="A46" s="2"/>
      <c r="B46" s="120" t="s">
        <v>176</v>
      </c>
      <c r="C46" s="121" t="s">
        <v>177</v>
      </c>
      <c r="D46" s="121" t="s">
        <v>178</v>
      </c>
      <c r="E46" s="121"/>
      <c r="F46" s="121"/>
      <c r="G46" s="121" t="s">
        <v>179</v>
      </c>
      <c r="H46" s="122">
        <v>1015</v>
      </c>
      <c r="I46" s="122"/>
      <c r="J46" s="150">
        <v>1015</v>
      </c>
      <c r="K46" s="2"/>
    </row>
    <row r="47" spans="1:11" ht="15.5" customHeight="1" x14ac:dyDescent="0.35">
      <c r="A47" s="2"/>
      <c r="B47" s="135"/>
      <c r="C47" s="126" t="s">
        <v>155</v>
      </c>
      <c r="D47" s="127"/>
      <c r="E47" s="127"/>
      <c r="F47" s="127"/>
      <c r="G47" s="127"/>
      <c r="H47" s="128">
        <f>H44+H46</f>
        <v>5914</v>
      </c>
      <c r="I47" s="128">
        <f>I44+I46</f>
        <v>1669</v>
      </c>
      <c r="J47" s="128">
        <f>J44+J46</f>
        <v>7583</v>
      </c>
      <c r="K47" s="2"/>
    </row>
    <row r="49" spans="2:2" x14ac:dyDescent="0.35">
      <c r="B49" s="137" t="s">
        <v>159</v>
      </c>
    </row>
    <row r="50" spans="2:2" x14ac:dyDescent="0.35">
      <c r="B50" s="137" t="s">
        <v>160</v>
      </c>
    </row>
    <row r="51" spans="2:2" x14ac:dyDescent="0.35">
      <c r="B51" s="137" t="s">
        <v>161</v>
      </c>
    </row>
    <row r="52" spans="2:2" x14ac:dyDescent="0.35">
      <c r="B52" s="137" t="s">
        <v>162</v>
      </c>
    </row>
    <row r="63" spans="2:2" ht="15" customHeight="1" x14ac:dyDescent="0.35"/>
    <row r="67" ht="19" customHeight="1" x14ac:dyDescent="0.35"/>
    <row r="75" ht="19" customHeight="1" x14ac:dyDescent="0.35"/>
    <row r="79" ht="19" customHeight="1" x14ac:dyDescent="0.35"/>
    <row r="88" ht="19" customHeight="1"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AFE25-7FB3-4AD7-9C6C-E6205A2FB563}">
  <dimension ref="A1:AH151"/>
  <sheetViews>
    <sheetView showGridLines="0" tabSelected="1" zoomScale="90" zoomScaleNormal="90" workbookViewId="0">
      <pane xSplit="3" ySplit="8" topLeftCell="D9" activePane="bottomRight" state="frozen"/>
      <selection pane="topRight" activeCell="D1" sqref="D1"/>
      <selection pane="bottomLeft" activeCell="A9" sqref="A9"/>
      <selection pane="bottomRight" activeCell="K18" sqref="K18"/>
    </sheetView>
  </sheetViews>
  <sheetFormatPr defaultColWidth="8.7265625" defaultRowHeight="14.5" x14ac:dyDescent="0.35"/>
  <cols>
    <col min="1" max="1" width="4.26953125" customWidth="1"/>
    <col min="2" max="2" width="52.7265625" style="2" customWidth="1"/>
    <col min="3" max="3" width="3.54296875" customWidth="1"/>
    <col min="4" max="5" width="11.6328125" style="2" customWidth="1"/>
    <col min="6" max="6" width="12.6328125" style="2" customWidth="1"/>
    <col min="7" max="9" width="11.6328125" style="2" customWidth="1"/>
    <col min="10" max="10" width="12.6328125" style="2" customWidth="1"/>
    <col min="11" max="13" width="11.6328125" style="2" customWidth="1"/>
    <col min="14" max="14" width="12.6328125" style="2" customWidth="1"/>
    <col min="15" max="15" width="11.6328125" style="2" customWidth="1"/>
    <col min="16" max="16" width="3.54296875" customWidth="1"/>
    <col min="17" max="19" width="12.6328125" style="2" customWidth="1"/>
    <col min="20" max="20" width="3.54296875" customWidth="1"/>
    <col min="21" max="23" width="11.6328125" style="2" customWidth="1"/>
    <col min="24" max="24" width="3.6328125" style="2" customWidth="1"/>
    <col min="25" max="27" width="11.6328125" style="2" customWidth="1"/>
    <col min="28" max="28" width="14" style="2" customWidth="1"/>
    <col min="29" max="33" width="9.453125" style="2" customWidth="1"/>
    <col min="34" max="44" width="10.81640625" style="2" customWidth="1"/>
    <col min="45" max="16384" width="8.7265625" style="2"/>
  </cols>
  <sheetData>
    <row r="1" spans="1:34" ht="14.5" customHeight="1" x14ac:dyDescent="0.35">
      <c r="B1" s="1"/>
      <c r="D1" s="1"/>
      <c r="E1" s="1"/>
      <c r="F1" s="1"/>
      <c r="G1" s="1"/>
      <c r="H1" s="1"/>
      <c r="I1" s="1"/>
      <c r="J1" s="119"/>
      <c r="K1" s="1"/>
      <c r="L1" s="1"/>
      <c r="M1" s="1"/>
      <c r="N1" s="1"/>
      <c r="O1" s="1"/>
      <c r="Q1" s="1"/>
      <c r="R1" s="1"/>
      <c r="S1" s="1"/>
      <c r="U1" s="1"/>
      <c r="V1" s="1"/>
      <c r="W1" s="1"/>
      <c r="X1" s="1"/>
      <c r="Y1" s="1"/>
      <c r="Z1" s="1"/>
    </row>
    <row r="2" spans="1:34" ht="14.5" customHeight="1" x14ac:dyDescent="0.35">
      <c r="B2" s="3" t="s">
        <v>163</v>
      </c>
      <c r="C2" s="3"/>
      <c r="D2" s="3"/>
      <c r="E2" s="3"/>
      <c r="F2" s="3"/>
      <c r="G2" s="3"/>
      <c r="H2" s="3"/>
      <c r="I2" s="3"/>
      <c r="J2" s="3"/>
      <c r="K2" s="3"/>
      <c r="L2" s="3"/>
      <c r="M2" s="3"/>
      <c r="N2" s="3"/>
      <c r="O2" s="3"/>
      <c r="P2" s="3"/>
      <c r="Q2" s="3"/>
      <c r="R2" s="3"/>
      <c r="S2" s="3"/>
      <c r="T2" s="3"/>
      <c r="U2" s="3"/>
      <c r="V2" s="3"/>
      <c r="W2" s="3"/>
      <c r="X2" s="4"/>
      <c r="Y2" s="4"/>
      <c r="Z2" s="4"/>
    </row>
    <row r="3" spans="1:34" x14ac:dyDescent="0.35">
      <c r="B3" s="5"/>
      <c r="D3" s="6"/>
      <c r="E3" s="6"/>
      <c r="F3" s="6"/>
      <c r="G3" s="6"/>
      <c r="H3" s="6"/>
      <c r="I3" s="6"/>
      <c r="J3" s="6"/>
      <c r="K3" s="6"/>
      <c r="L3" s="6"/>
      <c r="M3" s="6"/>
      <c r="N3" s="6"/>
      <c r="O3" s="6"/>
      <c r="R3" s="6"/>
      <c r="S3" s="6"/>
      <c r="U3" s="6"/>
      <c r="V3" s="6"/>
      <c r="W3" s="6"/>
      <c r="X3" s="6"/>
      <c r="Y3" s="6"/>
      <c r="Z3" s="6"/>
      <c r="AA3" s="6"/>
      <c r="AB3" s="6"/>
    </row>
    <row r="4" spans="1:34" x14ac:dyDescent="0.35">
      <c r="B4"/>
      <c r="D4" s="148" t="s">
        <v>0</v>
      </c>
      <c r="E4" s="148"/>
      <c r="F4" s="148"/>
      <c r="G4" s="148"/>
      <c r="H4" s="148"/>
      <c r="I4" s="148"/>
      <c r="J4" s="148"/>
      <c r="K4" s="148"/>
      <c r="L4" s="148"/>
      <c r="M4" s="148"/>
      <c r="N4" s="148"/>
      <c r="O4" s="148"/>
      <c r="Q4" s="149" t="s">
        <v>1</v>
      </c>
      <c r="R4" s="149"/>
      <c r="S4" s="149"/>
      <c r="U4" s="148" t="s">
        <v>2</v>
      </c>
      <c r="V4" s="148"/>
      <c r="W4" s="148"/>
      <c r="X4" s="7"/>
      <c r="Y4" s="7"/>
      <c r="Z4" s="7"/>
      <c r="AA4" s="1"/>
      <c r="AB4" s="1"/>
      <c r="AC4" s="1"/>
      <c r="AD4" s="1"/>
      <c r="AE4" s="1"/>
      <c r="AF4" s="1"/>
      <c r="AG4" s="1"/>
      <c r="AH4" s="1"/>
    </row>
    <row r="5" spans="1:34" ht="14.5" customHeight="1" x14ac:dyDescent="0.35">
      <c r="B5" s="8" t="s">
        <v>3</v>
      </c>
      <c r="D5" s="9">
        <v>45017</v>
      </c>
      <c r="E5" s="9">
        <f>D6+1</f>
        <v>45108</v>
      </c>
      <c r="F5" s="9">
        <f t="shared" ref="F5:O5" si="0">E6+1</f>
        <v>45200</v>
      </c>
      <c r="G5" s="9">
        <f t="shared" si="0"/>
        <v>45292</v>
      </c>
      <c r="H5" s="10">
        <f>G6+1</f>
        <v>45383</v>
      </c>
      <c r="I5" s="10">
        <f>H6+1</f>
        <v>45474</v>
      </c>
      <c r="J5" s="10">
        <f t="shared" si="0"/>
        <v>45566</v>
      </c>
      <c r="K5" s="10">
        <f t="shared" si="0"/>
        <v>45658</v>
      </c>
      <c r="L5" s="9">
        <f t="shared" si="0"/>
        <v>45748</v>
      </c>
      <c r="M5" s="9">
        <f t="shared" si="0"/>
        <v>45839</v>
      </c>
      <c r="N5" s="9">
        <f t="shared" si="0"/>
        <v>45931</v>
      </c>
      <c r="O5" s="9">
        <f t="shared" si="0"/>
        <v>46023</v>
      </c>
      <c r="Q5" s="9">
        <v>45017</v>
      </c>
      <c r="R5" s="10">
        <f>H5</f>
        <v>45383</v>
      </c>
      <c r="S5" s="9">
        <f>L5</f>
        <v>45748</v>
      </c>
      <c r="U5" s="9">
        <v>45017</v>
      </c>
      <c r="V5" s="10">
        <f>U6+1</f>
        <v>45383</v>
      </c>
      <c r="W5" s="9">
        <f>V6+1</f>
        <v>45748</v>
      </c>
      <c r="X5" s="11"/>
      <c r="Y5" s="11"/>
      <c r="Z5" s="11"/>
      <c r="AA5" s="1"/>
      <c r="AB5" s="1"/>
      <c r="AC5" s="1"/>
      <c r="AD5" s="1"/>
      <c r="AE5" s="1"/>
      <c r="AF5" s="1"/>
      <c r="AG5" s="1"/>
      <c r="AH5" s="1"/>
    </row>
    <row r="6" spans="1:34" ht="14.5" customHeight="1" x14ac:dyDescent="0.35">
      <c r="B6" s="8" t="s">
        <v>4</v>
      </c>
      <c r="D6" s="9">
        <f>EOMONTH(D5,2)</f>
        <v>45107</v>
      </c>
      <c r="E6" s="9">
        <f>EOMONTH(E5,2)</f>
        <v>45199</v>
      </c>
      <c r="F6" s="9">
        <f t="shared" ref="F6:O6" si="1">EOMONTH(F5,2)</f>
        <v>45291</v>
      </c>
      <c r="G6" s="9">
        <f t="shared" si="1"/>
        <v>45382</v>
      </c>
      <c r="H6" s="10">
        <f t="shared" si="1"/>
        <v>45473</v>
      </c>
      <c r="I6" s="10">
        <f t="shared" si="1"/>
        <v>45565</v>
      </c>
      <c r="J6" s="10">
        <f t="shared" si="1"/>
        <v>45657</v>
      </c>
      <c r="K6" s="10">
        <f t="shared" si="1"/>
        <v>45747</v>
      </c>
      <c r="L6" s="9">
        <f t="shared" si="1"/>
        <v>45838</v>
      </c>
      <c r="M6" s="9">
        <f t="shared" si="1"/>
        <v>45930</v>
      </c>
      <c r="N6" s="9">
        <f t="shared" si="1"/>
        <v>46022</v>
      </c>
      <c r="O6" s="9">
        <f t="shared" si="1"/>
        <v>46112</v>
      </c>
      <c r="Q6" s="9">
        <f>EOMONTH(Q5,11)</f>
        <v>45382</v>
      </c>
      <c r="R6" s="10">
        <f t="shared" ref="R6:S6" si="2">EOMONTH(R5,11)</f>
        <v>45747</v>
      </c>
      <c r="S6" s="9">
        <f t="shared" si="2"/>
        <v>46112</v>
      </c>
      <c r="U6" s="9">
        <f>EOMONTH(U5,11)</f>
        <v>45382</v>
      </c>
      <c r="V6" s="10">
        <f>EOMONTH(V5,11)</f>
        <v>45747</v>
      </c>
      <c r="W6" s="9">
        <f>EOMONTH(W5,11)</f>
        <v>46112</v>
      </c>
      <c r="X6" s="11"/>
      <c r="Y6" s="11"/>
      <c r="Z6" s="11"/>
      <c r="AA6" s="1"/>
      <c r="AB6" s="1"/>
      <c r="AC6" s="1"/>
      <c r="AD6" s="1"/>
      <c r="AE6" s="1"/>
      <c r="AF6" s="1"/>
      <c r="AG6" s="1"/>
      <c r="AH6" s="1"/>
    </row>
    <row r="7" spans="1:34" ht="14.5" customHeight="1" x14ac:dyDescent="0.35">
      <c r="B7" s="12" t="s">
        <v>5</v>
      </c>
      <c r="D7" s="13">
        <f t="shared" ref="D7:O7" si="3">IF(AND(MONTH(D6)&gt;3,MONTH(D6)&lt;7),1,IF(AND(MONTH(D6)&gt;6,MONTH(D6)&lt;10),2,IF(MONTH(D6)&gt;9,3,4)))</f>
        <v>1</v>
      </c>
      <c r="E7" s="13">
        <f t="shared" si="3"/>
        <v>2</v>
      </c>
      <c r="F7" s="13">
        <f t="shared" si="3"/>
        <v>3</v>
      </c>
      <c r="G7" s="13">
        <f t="shared" si="3"/>
        <v>4</v>
      </c>
      <c r="H7" s="14">
        <f t="shared" si="3"/>
        <v>1</v>
      </c>
      <c r="I7" s="14">
        <f t="shared" si="3"/>
        <v>2</v>
      </c>
      <c r="J7" s="14">
        <f t="shared" si="3"/>
        <v>3</v>
      </c>
      <c r="K7" s="14">
        <f t="shared" si="3"/>
        <v>4</v>
      </c>
      <c r="L7" s="13">
        <f t="shared" si="3"/>
        <v>1</v>
      </c>
      <c r="M7" s="13">
        <f t="shared" si="3"/>
        <v>2</v>
      </c>
      <c r="N7" s="13">
        <f t="shared" si="3"/>
        <v>3</v>
      </c>
      <c r="O7" s="13">
        <f t="shared" si="3"/>
        <v>4</v>
      </c>
      <c r="Q7" s="13"/>
      <c r="R7" s="14"/>
      <c r="S7" s="13"/>
      <c r="U7" s="13"/>
      <c r="V7" s="14"/>
      <c r="W7" s="13"/>
      <c r="X7" s="15"/>
      <c r="Y7" s="15"/>
      <c r="Z7" s="15"/>
      <c r="AA7" s="1"/>
      <c r="AB7" s="1"/>
      <c r="AC7" s="1"/>
      <c r="AD7" s="1"/>
      <c r="AE7" s="1"/>
      <c r="AF7" s="1"/>
      <c r="AG7" s="1"/>
      <c r="AH7" s="1"/>
    </row>
    <row r="8" spans="1:34" ht="14.5" customHeight="1" x14ac:dyDescent="0.35">
      <c r="B8" s="12" t="s">
        <v>6</v>
      </c>
      <c r="D8" s="16">
        <f t="shared" ref="D8:O8" si="4">IF(MONTH(D6)&gt;3,YEAR(D6)+1,YEAR(D6))</f>
        <v>2024</v>
      </c>
      <c r="E8" s="16">
        <f t="shared" si="4"/>
        <v>2024</v>
      </c>
      <c r="F8" s="16">
        <f t="shared" si="4"/>
        <v>2024</v>
      </c>
      <c r="G8" s="16">
        <f t="shared" si="4"/>
        <v>2024</v>
      </c>
      <c r="H8" s="17">
        <f t="shared" si="4"/>
        <v>2025</v>
      </c>
      <c r="I8" s="17">
        <f t="shared" si="4"/>
        <v>2025</v>
      </c>
      <c r="J8" s="17">
        <f t="shared" si="4"/>
        <v>2025</v>
      </c>
      <c r="K8" s="17">
        <f t="shared" si="4"/>
        <v>2025</v>
      </c>
      <c r="L8" s="16">
        <f t="shared" si="4"/>
        <v>2026</v>
      </c>
      <c r="M8" s="16">
        <f t="shared" si="4"/>
        <v>2026</v>
      </c>
      <c r="N8" s="16">
        <f t="shared" si="4"/>
        <v>2026</v>
      </c>
      <c r="O8" s="16">
        <f t="shared" si="4"/>
        <v>2026</v>
      </c>
      <c r="Q8" s="16">
        <f t="shared" ref="Q8:S8" si="5">IF(MONTH(Q6)&gt;3,YEAR(Q6)+1,YEAR(Q6))</f>
        <v>2024</v>
      </c>
      <c r="R8" s="17">
        <f t="shared" si="5"/>
        <v>2025</v>
      </c>
      <c r="S8" s="16">
        <f t="shared" si="5"/>
        <v>2026</v>
      </c>
      <c r="U8" s="16">
        <f t="shared" ref="U8:W8" si="6">IF(MONTH(U6)&gt;3,YEAR(U6)+1,YEAR(U6))</f>
        <v>2024</v>
      </c>
      <c r="V8" s="17">
        <f t="shared" si="6"/>
        <v>2025</v>
      </c>
      <c r="W8" s="16">
        <f t="shared" si="6"/>
        <v>2026</v>
      </c>
      <c r="X8" s="18"/>
      <c r="Y8" s="18"/>
      <c r="Z8" s="18"/>
      <c r="AA8" s="1"/>
      <c r="AB8" s="1"/>
      <c r="AC8" s="1"/>
      <c r="AD8" s="1"/>
      <c r="AE8" s="1"/>
      <c r="AF8" s="1"/>
      <c r="AG8" s="1"/>
      <c r="AH8" s="1"/>
    </row>
    <row r="9" spans="1:34" ht="14.5" customHeight="1" x14ac:dyDescent="0.35"/>
    <row r="10" spans="1:34" x14ac:dyDescent="0.35">
      <c r="B10" s="19" t="s">
        <v>7</v>
      </c>
      <c r="E10" s="20"/>
      <c r="J10" s="6"/>
      <c r="K10" s="6"/>
      <c r="L10" s="6"/>
    </row>
    <row r="11" spans="1:34" x14ac:dyDescent="0.35">
      <c r="B11" s="29" t="s">
        <v>8</v>
      </c>
      <c r="D11" s="21">
        <v>25</v>
      </c>
      <c r="E11" s="21">
        <v>31</v>
      </c>
      <c r="F11" s="21">
        <v>31</v>
      </c>
      <c r="G11" s="21">
        <v>31</v>
      </c>
      <c r="H11" s="21">
        <v>31</v>
      </c>
      <c r="I11" s="21">
        <v>31</v>
      </c>
      <c r="J11" s="21">
        <v>32</v>
      </c>
      <c r="K11" s="21">
        <v>31</v>
      </c>
      <c r="L11" s="21">
        <v>32</v>
      </c>
      <c r="M11" s="21">
        <v>31</v>
      </c>
      <c r="N11" s="21">
        <v>31</v>
      </c>
      <c r="O11" s="21">
        <v>31</v>
      </c>
      <c r="Q11" s="21">
        <f>G11</f>
        <v>31</v>
      </c>
      <c r="R11" s="21">
        <f>K11</f>
        <v>31</v>
      </c>
      <c r="S11" s="21">
        <f>O11</f>
        <v>31</v>
      </c>
      <c r="U11" s="21">
        <f>G11</f>
        <v>31</v>
      </c>
      <c r="V11" s="21">
        <f>K11</f>
        <v>31</v>
      </c>
      <c r="W11" s="21">
        <f>O11</f>
        <v>31</v>
      </c>
      <c r="X11" s="22"/>
      <c r="Y11" s="22"/>
      <c r="Z11" s="22"/>
      <c r="AA11" s="22"/>
    </row>
    <row r="12" spans="1:34" x14ac:dyDescent="0.35">
      <c r="B12" s="29" t="s">
        <v>9</v>
      </c>
      <c r="D12" s="21">
        <v>3839</v>
      </c>
      <c r="E12" s="21">
        <v>4801</v>
      </c>
      <c r="F12" s="21">
        <v>4801</v>
      </c>
      <c r="G12" s="21">
        <v>4801</v>
      </c>
      <c r="H12" s="21">
        <v>4801</v>
      </c>
      <c r="I12" s="21">
        <v>4801</v>
      </c>
      <c r="J12" s="21">
        <v>4939</v>
      </c>
      <c r="K12" s="21">
        <v>4823</v>
      </c>
      <c r="L12" s="21">
        <v>4948</v>
      </c>
      <c r="M12" s="21">
        <f>L12-142+56</f>
        <v>4862</v>
      </c>
      <c r="N12" s="21">
        <f>M12+42</f>
        <v>4904</v>
      </c>
      <c r="O12" s="30">
        <f>N12-5</f>
        <v>4899</v>
      </c>
      <c r="Q12" s="21">
        <f>SUM(G12)</f>
        <v>4801</v>
      </c>
      <c r="R12" s="21">
        <f>K12</f>
        <v>4823</v>
      </c>
      <c r="S12" s="21">
        <f>O12</f>
        <v>4899</v>
      </c>
      <c r="U12" s="21">
        <f>G12</f>
        <v>4801</v>
      </c>
      <c r="V12" s="21">
        <f>K12</f>
        <v>4823</v>
      </c>
      <c r="W12" s="21">
        <f>O12</f>
        <v>4899</v>
      </c>
      <c r="X12" s="22"/>
      <c r="Y12" s="22"/>
      <c r="Z12" s="22"/>
      <c r="AA12" s="22"/>
    </row>
    <row r="13" spans="1:34" x14ac:dyDescent="0.35">
      <c r="B13" s="23"/>
      <c r="E13" s="24"/>
      <c r="I13" s="24"/>
      <c r="J13" s="24"/>
      <c r="K13" s="24"/>
      <c r="L13" s="24"/>
      <c r="M13" s="24"/>
      <c r="Y13" s="22"/>
      <c r="Z13" s="22"/>
      <c r="AA13" s="22"/>
    </row>
    <row r="14" spans="1:34" x14ac:dyDescent="0.35">
      <c r="B14" s="25" t="s">
        <v>81</v>
      </c>
      <c r="F14"/>
      <c r="G14"/>
      <c r="H14"/>
      <c r="I14"/>
      <c r="J14"/>
      <c r="K14"/>
      <c r="L14"/>
      <c r="Y14" s="22"/>
      <c r="Z14" s="22"/>
      <c r="AA14" s="22"/>
    </row>
    <row r="15" spans="1:34" s="20" customFormat="1" x14ac:dyDescent="0.35">
      <c r="A15"/>
      <c r="B15" s="26" t="s">
        <v>76</v>
      </c>
      <c r="C15"/>
      <c r="D15" s="27">
        <f>SUM(D16:D27)</f>
        <v>269</v>
      </c>
      <c r="E15" s="27">
        <f t="shared" ref="E15:O15" si="7">SUM(E16:E27)</f>
        <v>269</v>
      </c>
      <c r="F15" s="27">
        <f t="shared" si="7"/>
        <v>269</v>
      </c>
      <c r="G15" s="27">
        <f t="shared" si="7"/>
        <v>269</v>
      </c>
      <c r="H15" s="27">
        <f t="shared" si="7"/>
        <v>329</v>
      </c>
      <c r="I15" s="27">
        <f t="shared" si="7"/>
        <v>329</v>
      </c>
      <c r="J15" s="27">
        <f t="shared" si="7"/>
        <v>719</v>
      </c>
      <c r="K15" s="27">
        <f t="shared" si="7"/>
        <v>721</v>
      </c>
      <c r="L15" s="27">
        <f t="shared" si="7"/>
        <v>596</v>
      </c>
      <c r="M15" s="27">
        <f t="shared" si="7"/>
        <v>1500</v>
      </c>
      <c r="N15" s="27">
        <f t="shared" si="7"/>
        <v>1458</v>
      </c>
      <c r="O15" s="27">
        <f t="shared" si="7"/>
        <v>1669</v>
      </c>
      <c r="P15"/>
      <c r="Q15" s="27">
        <f>SUM(Q16:Q27)</f>
        <v>269</v>
      </c>
      <c r="R15" s="27">
        <f t="shared" ref="R15:S15" si="8">SUM(R16:R27)</f>
        <v>721</v>
      </c>
      <c r="S15" s="27">
        <f t="shared" si="8"/>
        <v>1669</v>
      </c>
      <c r="T15"/>
      <c r="U15" s="27">
        <f t="shared" ref="U15:V15" si="9">SUM(U16:U27)</f>
        <v>269</v>
      </c>
      <c r="V15" s="27">
        <f t="shared" si="9"/>
        <v>721</v>
      </c>
      <c r="W15" s="27">
        <f>SUM(W16:W27)</f>
        <v>1669</v>
      </c>
      <c r="X15" s="28"/>
      <c r="Y15" s="22"/>
      <c r="Z15" s="22"/>
      <c r="AA15" s="22"/>
    </row>
    <row r="16" spans="1:34" x14ac:dyDescent="0.35">
      <c r="B16" s="29" t="s">
        <v>10</v>
      </c>
      <c r="D16" s="30">
        <v>56</v>
      </c>
      <c r="E16" s="30">
        <v>56</v>
      </c>
      <c r="F16" s="30">
        <v>56</v>
      </c>
      <c r="G16" s="30">
        <v>56</v>
      </c>
      <c r="H16" s="30">
        <v>56</v>
      </c>
      <c r="I16" s="30">
        <v>56</v>
      </c>
      <c r="J16" s="30">
        <v>56</v>
      </c>
      <c r="K16" s="21">
        <f>J16</f>
        <v>56</v>
      </c>
      <c r="L16" s="30">
        <f>K16</f>
        <v>56</v>
      </c>
      <c r="M16" s="99"/>
      <c r="N16" s="21"/>
      <c r="O16" s="21"/>
      <c r="Q16" s="21">
        <f>SUM(G16)</f>
        <v>56</v>
      </c>
      <c r="R16" s="21">
        <f>K16</f>
        <v>56</v>
      </c>
      <c r="S16" s="21">
        <f>O16</f>
        <v>0</v>
      </c>
      <c r="U16" s="21">
        <f t="shared" ref="U16:U27" si="10">G16</f>
        <v>56</v>
      </c>
      <c r="V16" s="21">
        <f t="shared" ref="V16:V27" si="11">K16</f>
        <v>56</v>
      </c>
      <c r="W16" s="21">
        <f t="shared" ref="W16:W27" si="12">O16</f>
        <v>0</v>
      </c>
      <c r="X16" s="22"/>
      <c r="Y16" s="22"/>
      <c r="Z16" s="22"/>
      <c r="AA16" s="22"/>
    </row>
    <row r="17" spans="1:27" x14ac:dyDescent="0.35">
      <c r="B17" s="29" t="s">
        <v>11</v>
      </c>
      <c r="D17" s="30">
        <v>111</v>
      </c>
      <c r="E17" s="30">
        <v>111</v>
      </c>
      <c r="F17" s="30">
        <v>111</v>
      </c>
      <c r="G17" s="30">
        <f t="shared" ref="E17:G19" si="13">F17</f>
        <v>111</v>
      </c>
      <c r="H17" s="30">
        <f>G17</f>
        <v>111</v>
      </c>
      <c r="I17" s="30">
        <f>H17</f>
        <v>111</v>
      </c>
      <c r="J17" s="30">
        <f>I17</f>
        <v>111</v>
      </c>
      <c r="K17" s="21">
        <v>113</v>
      </c>
      <c r="L17" s="99"/>
      <c r="M17" s="21"/>
      <c r="N17" s="21"/>
      <c r="O17" s="21"/>
      <c r="Q17" s="21">
        <f t="shared" ref="Q17:Q27" si="14">SUM(G17)</f>
        <v>111</v>
      </c>
      <c r="R17" s="21">
        <f t="shared" ref="R17:R27" si="15">K17</f>
        <v>113</v>
      </c>
      <c r="S17" s="21">
        <f t="shared" ref="S17:S27" si="16">O17</f>
        <v>0</v>
      </c>
      <c r="U17" s="21">
        <f t="shared" si="10"/>
        <v>111</v>
      </c>
      <c r="V17" s="21">
        <f t="shared" si="11"/>
        <v>113</v>
      </c>
      <c r="W17" s="21">
        <f t="shared" si="12"/>
        <v>0</v>
      </c>
      <c r="X17" s="22"/>
      <c r="Y17" s="22"/>
      <c r="Z17" s="22"/>
      <c r="AA17" s="22"/>
    </row>
    <row r="18" spans="1:27" x14ac:dyDescent="0.35">
      <c r="B18" s="29" t="s">
        <v>12</v>
      </c>
      <c r="D18" s="21">
        <v>16</v>
      </c>
      <c r="E18" s="21">
        <f t="shared" si="13"/>
        <v>16</v>
      </c>
      <c r="F18" s="30">
        <f t="shared" si="13"/>
        <v>16</v>
      </c>
      <c r="G18" s="30">
        <f t="shared" si="13"/>
        <v>16</v>
      </c>
      <c r="H18" s="30">
        <v>22</v>
      </c>
      <c r="I18" s="30">
        <v>22</v>
      </c>
      <c r="J18" s="30">
        <f t="shared" ref="J18:L21" si="17">I18</f>
        <v>22</v>
      </c>
      <c r="K18" s="21">
        <f t="shared" si="17"/>
        <v>22</v>
      </c>
      <c r="L18" s="30">
        <f t="shared" si="17"/>
        <v>22</v>
      </c>
      <c r="M18" s="21">
        <f>L18</f>
        <v>22</v>
      </c>
      <c r="N18" s="21">
        <f>M18</f>
        <v>22</v>
      </c>
      <c r="O18" s="21">
        <f>N18</f>
        <v>22</v>
      </c>
      <c r="Q18" s="21">
        <f t="shared" si="14"/>
        <v>16</v>
      </c>
      <c r="R18" s="21">
        <f t="shared" si="15"/>
        <v>22</v>
      </c>
      <c r="S18" s="21">
        <f t="shared" si="16"/>
        <v>22</v>
      </c>
      <c r="U18" s="21">
        <f t="shared" si="10"/>
        <v>16</v>
      </c>
      <c r="V18" s="21">
        <f t="shared" si="11"/>
        <v>22</v>
      </c>
      <c r="W18" s="21">
        <f t="shared" si="12"/>
        <v>22</v>
      </c>
      <c r="X18" s="22"/>
      <c r="Y18" s="22"/>
      <c r="Z18" s="22"/>
      <c r="AA18" s="22"/>
    </row>
    <row r="19" spans="1:27" x14ac:dyDescent="0.35">
      <c r="B19" s="29" t="s">
        <v>13</v>
      </c>
      <c r="D19" s="21">
        <v>86</v>
      </c>
      <c r="E19" s="21">
        <f t="shared" si="13"/>
        <v>86</v>
      </c>
      <c r="F19" s="30">
        <f t="shared" si="13"/>
        <v>86</v>
      </c>
      <c r="G19" s="30">
        <f t="shared" si="13"/>
        <v>86</v>
      </c>
      <c r="H19" s="30">
        <f>G19</f>
        <v>86</v>
      </c>
      <c r="I19" s="30">
        <f>H19</f>
        <v>86</v>
      </c>
      <c r="J19" s="30">
        <f t="shared" si="17"/>
        <v>86</v>
      </c>
      <c r="K19" s="21">
        <f t="shared" si="17"/>
        <v>86</v>
      </c>
      <c r="L19" s="21">
        <f t="shared" si="17"/>
        <v>86</v>
      </c>
      <c r="M19" s="21">
        <f>L19</f>
        <v>86</v>
      </c>
      <c r="N19" s="21">
        <f>M19</f>
        <v>86</v>
      </c>
      <c r="O19" s="99"/>
      <c r="Q19" s="21">
        <f t="shared" si="14"/>
        <v>86</v>
      </c>
      <c r="R19" s="21">
        <f t="shared" si="15"/>
        <v>86</v>
      </c>
      <c r="S19" s="21">
        <f t="shared" si="16"/>
        <v>0</v>
      </c>
      <c r="U19" s="21">
        <f t="shared" si="10"/>
        <v>86</v>
      </c>
      <c r="V19" s="21">
        <f t="shared" si="11"/>
        <v>86</v>
      </c>
      <c r="W19" s="21">
        <f t="shared" si="12"/>
        <v>0</v>
      </c>
      <c r="X19" s="22"/>
      <c r="Y19" s="22"/>
      <c r="Z19" s="22"/>
      <c r="AA19" s="22"/>
    </row>
    <row r="20" spans="1:27" x14ac:dyDescent="0.35">
      <c r="B20" s="29" t="s">
        <v>74</v>
      </c>
      <c r="D20" s="21"/>
      <c r="E20" s="21"/>
      <c r="F20" s="21"/>
      <c r="G20" s="21"/>
      <c r="H20" s="30">
        <v>12</v>
      </c>
      <c r="I20" s="30">
        <f>H20</f>
        <v>12</v>
      </c>
      <c r="J20" s="30">
        <f t="shared" si="17"/>
        <v>12</v>
      </c>
      <c r="K20" s="21">
        <f>J20</f>
        <v>12</v>
      </c>
      <c r="L20" s="99"/>
      <c r="M20" s="21"/>
      <c r="N20" s="21"/>
      <c r="O20" s="21"/>
      <c r="Q20" s="21">
        <f t="shared" si="14"/>
        <v>0</v>
      </c>
      <c r="R20" s="21">
        <f t="shared" si="15"/>
        <v>12</v>
      </c>
      <c r="S20" s="21">
        <f t="shared" si="16"/>
        <v>0</v>
      </c>
      <c r="U20" s="21">
        <f t="shared" si="10"/>
        <v>0</v>
      </c>
      <c r="V20" s="21">
        <f t="shared" si="11"/>
        <v>12</v>
      </c>
      <c r="W20" s="21">
        <f t="shared" si="12"/>
        <v>0</v>
      </c>
      <c r="X20" s="22"/>
      <c r="Y20" s="22"/>
      <c r="Z20" s="22"/>
      <c r="AA20" s="22"/>
    </row>
    <row r="21" spans="1:27" x14ac:dyDescent="0.35">
      <c r="B21" s="29" t="s">
        <v>75</v>
      </c>
      <c r="D21" s="21"/>
      <c r="E21" s="21"/>
      <c r="F21" s="21"/>
      <c r="G21" s="21"/>
      <c r="H21" s="30">
        <v>42</v>
      </c>
      <c r="I21" s="30">
        <f>H21</f>
        <v>42</v>
      </c>
      <c r="J21" s="30">
        <f t="shared" si="17"/>
        <v>42</v>
      </c>
      <c r="K21" s="21">
        <f>J21</f>
        <v>42</v>
      </c>
      <c r="L21" s="30">
        <f t="shared" ref="L21:O22" si="18">K21</f>
        <v>42</v>
      </c>
      <c r="M21" s="21">
        <f t="shared" si="18"/>
        <v>42</v>
      </c>
      <c r="N21" s="99"/>
      <c r="O21" s="21"/>
      <c r="Q21" s="21">
        <f t="shared" si="14"/>
        <v>0</v>
      </c>
      <c r="R21" s="21">
        <f t="shared" si="15"/>
        <v>42</v>
      </c>
      <c r="S21" s="21">
        <f t="shared" si="16"/>
        <v>0</v>
      </c>
      <c r="U21" s="21">
        <f t="shared" si="10"/>
        <v>0</v>
      </c>
      <c r="V21" s="21">
        <f t="shared" si="11"/>
        <v>42</v>
      </c>
      <c r="W21" s="21">
        <f t="shared" si="12"/>
        <v>0</v>
      </c>
      <c r="X21" s="22"/>
      <c r="Y21" s="22"/>
      <c r="Z21" s="22"/>
      <c r="AA21" s="22"/>
    </row>
    <row r="22" spans="1:27" x14ac:dyDescent="0.35">
      <c r="B22" s="29" t="s">
        <v>14</v>
      </c>
      <c r="D22" s="21"/>
      <c r="E22" s="21"/>
      <c r="F22" s="21"/>
      <c r="G22" s="21"/>
      <c r="H22" s="21"/>
      <c r="I22" s="21"/>
      <c r="J22" s="30">
        <v>220</v>
      </c>
      <c r="K22" s="21">
        <f>J22</f>
        <v>220</v>
      </c>
      <c r="L22" s="21">
        <f t="shared" si="18"/>
        <v>220</v>
      </c>
      <c r="M22" s="21">
        <f t="shared" si="18"/>
        <v>220</v>
      </c>
      <c r="N22" s="21">
        <f t="shared" si="18"/>
        <v>220</v>
      </c>
      <c r="O22" s="21">
        <f t="shared" si="18"/>
        <v>220</v>
      </c>
      <c r="Q22" s="21">
        <f t="shared" si="14"/>
        <v>0</v>
      </c>
      <c r="R22" s="21">
        <f t="shared" si="15"/>
        <v>220</v>
      </c>
      <c r="S22" s="21">
        <f t="shared" si="16"/>
        <v>220</v>
      </c>
      <c r="U22" s="21">
        <f t="shared" si="10"/>
        <v>0</v>
      </c>
      <c r="V22" s="21">
        <f t="shared" si="11"/>
        <v>220</v>
      </c>
      <c r="W22" s="21">
        <f t="shared" si="12"/>
        <v>220</v>
      </c>
      <c r="X22" s="22"/>
      <c r="Y22" s="22"/>
      <c r="Z22" s="22"/>
      <c r="AA22" s="22"/>
    </row>
    <row r="23" spans="1:27" x14ac:dyDescent="0.35">
      <c r="B23" s="29" t="s">
        <v>15</v>
      </c>
      <c r="D23" s="21"/>
      <c r="E23" s="21"/>
      <c r="F23" s="21"/>
      <c r="G23" s="21"/>
      <c r="H23" s="21"/>
      <c r="I23" s="21"/>
      <c r="J23" s="30">
        <v>170</v>
      </c>
      <c r="K23" s="21">
        <f t="shared" ref="K23:L23" si="19">J23</f>
        <v>170</v>
      </c>
      <c r="L23" s="30">
        <f t="shared" si="19"/>
        <v>170</v>
      </c>
      <c r="M23" s="21">
        <f>L23</f>
        <v>170</v>
      </c>
      <c r="N23" s="21">
        <f>M23</f>
        <v>170</v>
      </c>
      <c r="O23" s="21">
        <f>N23</f>
        <v>170</v>
      </c>
      <c r="Q23" s="21">
        <f t="shared" si="14"/>
        <v>0</v>
      </c>
      <c r="R23" s="21">
        <f t="shared" si="15"/>
        <v>170</v>
      </c>
      <c r="S23" s="21">
        <f t="shared" si="16"/>
        <v>170</v>
      </c>
      <c r="U23" s="21">
        <f t="shared" si="10"/>
        <v>0</v>
      </c>
      <c r="V23" s="21">
        <f t="shared" si="11"/>
        <v>170</v>
      </c>
      <c r="W23" s="21">
        <f t="shared" si="12"/>
        <v>170</v>
      </c>
      <c r="X23" s="22"/>
      <c r="Y23" s="22"/>
      <c r="Z23" s="22"/>
      <c r="AA23" s="22"/>
    </row>
    <row r="24" spans="1:27" x14ac:dyDescent="0.35">
      <c r="B24" s="29" t="s">
        <v>88</v>
      </c>
      <c r="D24" s="21"/>
      <c r="E24" s="21"/>
      <c r="F24" s="21"/>
      <c r="G24" s="21"/>
      <c r="H24" s="21"/>
      <c r="I24" s="21"/>
      <c r="J24" s="21"/>
      <c r="K24" s="21"/>
      <c r="L24" s="21"/>
      <c r="M24" s="30">
        <v>260</v>
      </c>
      <c r="N24" s="21">
        <f>M24</f>
        <v>260</v>
      </c>
      <c r="O24" s="21">
        <f>N24</f>
        <v>260</v>
      </c>
      <c r="Q24" s="21">
        <f t="shared" si="14"/>
        <v>0</v>
      </c>
      <c r="R24" s="21">
        <f t="shared" si="15"/>
        <v>0</v>
      </c>
      <c r="S24" s="21">
        <f t="shared" si="16"/>
        <v>260</v>
      </c>
      <c r="U24" s="21">
        <f t="shared" si="10"/>
        <v>0</v>
      </c>
      <c r="V24" s="21">
        <f t="shared" si="11"/>
        <v>0</v>
      </c>
      <c r="W24" s="21">
        <f t="shared" si="12"/>
        <v>260</v>
      </c>
      <c r="X24" s="22"/>
      <c r="Y24" s="22"/>
      <c r="Z24" s="22"/>
      <c r="AA24" s="22"/>
    </row>
    <row r="25" spans="1:27" x14ac:dyDescent="0.35">
      <c r="B25" s="29" t="s">
        <v>187</v>
      </c>
      <c r="D25" s="21"/>
      <c r="E25" s="21"/>
      <c r="F25" s="21"/>
      <c r="G25" s="21"/>
      <c r="H25" s="21"/>
      <c r="I25" s="21"/>
      <c r="J25" s="21"/>
      <c r="K25" s="21"/>
      <c r="L25" s="21"/>
      <c r="M25" s="30"/>
      <c r="N25" s="21"/>
      <c r="O25" s="21">
        <v>135</v>
      </c>
      <c r="Q25" s="21">
        <f t="shared" ref="Q25" si="20">SUM(G25)</f>
        <v>0</v>
      </c>
      <c r="R25" s="21">
        <f t="shared" ref="R25" si="21">K25</f>
        <v>0</v>
      </c>
      <c r="S25" s="21">
        <f t="shared" ref="S25" si="22">O25</f>
        <v>135</v>
      </c>
      <c r="U25" s="21">
        <f t="shared" ref="U25" si="23">G25</f>
        <v>0</v>
      </c>
      <c r="V25" s="21">
        <f t="shared" ref="V25" si="24">K25</f>
        <v>0</v>
      </c>
      <c r="W25" s="21">
        <f t="shared" ref="W25" si="25">O25</f>
        <v>135</v>
      </c>
      <c r="X25" s="22"/>
      <c r="Y25" s="22"/>
      <c r="Z25" s="22"/>
      <c r="AA25" s="22"/>
    </row>
    <row r="26" spans="1:27" x14ac:dyDescent="0.35">
      <c r="B26" s="29" t="s">
        <v>188</v>
      </c>
      <c r="D26" s="21"/>
      <c r="E26" s="21"/>
      <c r="F26" s="21"/>
      <c r="G26" s="21"/>
      <c r="H26" s="21"/>
      <c r="I26" s="21"/>
      <c r="J26" s="21"/>
      <c r="K26" s="21"/>
      <c r="L26" s="21"/>
      <c r="M26" s="30"/>
      <c r="N26" s="21"/>
      <c r="O26" s="21">
        <v>162</v>
      </c>
      <c r="Q26" s="21">
        <f t="shared" ref="Q26" si="26">SUM(G26)</f>
        <v>0</v>
      </c>
      <c r="R26" s="21">
        <f t="shared" ref="R26" si="27">K26</f>
        <v>0</v>
      </c>
      <c r="S26" s="21">
        <f t="shared" ref="S26" si="28">O26</f>
        <v>162</v>
      </c>
      <c r="U26" s="21">
        <f t="shared" ref="U26" si="29">G26</f>
        <v>0</v>
      </c>
      <c r="V26" s="21">
        <f t="shared" ref="V26" si="30">K26</f>
        <v>0</v>
      </c>
      <c r="W26" s="21">
        <f t="shared" ref="W26" si="31">O26</f>
        <v>162</v>
      </c>
      <c r="X26" s="22"/>
      <c r="Y26" s="22"/>
      <c r="Z26" s="22"/>
      <c r="AA26" s="22"/>
    </row>
    <row r="27" spans="1:27" x14ac:dyDescent="0.35">
      <c r="B27" s="29" t="s">
        <v>89</v>
      </c>
      <c r="D27" s="21"/>
      <c r="E27" s="21"/>
      <c r="F27" s="21"/>
      <c r="G27" s="21"/>
      <c r="H27" s="21"/>
      <c r="I27" s="21"/>
      <c r="J27" s="21"/>
      <c r="K27" s="21"/>
      <c r="L27" s="21"/>
      <c r="M27" s="110">
        <v>700</v>
      </c>
      <c r="N27" s="21">
        <f>M27</f>
        <v>700</v>
      </c>
      <c r="O27" s="21">
        <f>N27</f>
        <v>700</v>
      </c>
      <c r="Q27" s="21">
        <f t="shared" si="14"/>
        <v>0</v>
      </c>
      <c r="R27" s="21">
        <f t="shared" si="15"/>
        <v>0</v>
      </c>
      <c r="S27" s="21">
        <f t="shared" si="16"/>
        <v>700</v>
      </c>
      <c r="U27" s="21">
        <f t="shared" si="10"/>
        <v>0</v>
      </c>
      <c r="V27" s="21">
        <f t="shared" si="11"/>
        <v>0</v>
      </c>
      <c r="W27" s="21">
        <f t="shared" si="12"/>
        <v>700</v>
      </c>
      <c r="X27" s="22"/>
      <c r="Y27" s="22"/>
      <c r="Z27" s="22"/>
      <c r="AA27" s="22"/>
    </row>
    <row r="28" spans="1:27" x14ac:dyDescent="0.35">
      <c r="D28" s="31"/>
      <c r="E28" s="31"/>
      <c r="F28" s="31"/>
      <c r="G28" s="31"/>
      <c r="H28" s="31"/>
      <c r="I28" s="31"/>
      <c r="J28" s="31"/>
      <c r="K28" s="31"/>
      <c r="L28" s="31"/>
      <c r="M28" s="31"/>
      <c r="N28" s="31"/>
      <c r="O28" s="31"/>
      <c r="Y28" s="22"/>
      <c r="Z28" s="22"/>
      <c r="AA28" s="22"/>
    </row>
    <row r="29" spans="1:27" x14ac:dyDescent="0.35">
      <c r="B29" s="25" t="s">
        <v>80</v>
      </c>
      <c r="Y29" s="22"/>
      <c r="Z29" s="22"/>
      <c r="AA29" s="22"/>
    </row>
    <row r="30" spans="1:27" s="20" customFormat="1" x14ac:dyDescent="0.35">
      <c r="A30"/>
      <c r="B30" s="26" t="s">
        <v>76</v>
      </c>
      <c r="C30"/>
      <c r="D30" s="27">
        <f t="shared" ref="D30:O30" si="32">SUM(D31:D35)</f>
        <v>496</v>
      </c>
      <c r="E30" s="27">
        <f t="shared" si="32"/>
        <v>496</v>
      </c>
      <c r="F30" s="27">
        <f t="shared" si="32"/>
        <v>496</v>
      </c>
      <c r="G30" s="27">
        <f t="shared" si="32"/>
        <v>496</v>
      </c>
      <c r="H30" s="27">
        <f t="shared" si="32"/>
        <v>610</v>
      </c>
      <c r="I30" s="27">
        <f t="shared" si="32"/>
        <v>610</v>
      </c>
      <c r="J30" s="27">
        <f t="shared" si="32"/>
        <v>615</v>
      </c>
      <c r="K30" s="27">
        <f t="shared" si="32"/>
        <v>615</v>
      </c>
      <c r="L30" s="27">
        <f t="shared" si="32"/>
        <v>473</v>
      </c>
      <c r="M30" s="27">
        <f t="shared" si="32"/>
        <v>473</v>
      </c>
      <c r="N30" s="27">
        <f t="shared" si="32"/>
        <v>473</v>
      </c>
      <c r="O30" s="27">
        <f t="shared" si="32"/>
        <v>473</v>
      </c>
      <c r="P30"/>
      <c r="Q30" s="27">
        <f>SUM(Q31:Q35)</f>
        <v>496</v>
      </c>
      <c r="R30" s="27">
        <f>SUM(R31:R35)</f>
        <v>615</v>
      </c>
      <c r="S30" s="27">
        <f>SUM(S31:S35)</f>
        <v>473</v>
      </c>
      <c r="T30"/>
      <c r="U30" s="27">
        <f>SUM(U31:U35)</f>
        <v>496</v>
      </c>
      <c r="V30" s="27">
        <f>SUM(V31:V35)</f>
        <v>615</v>
      </c>
      <c r="W30" s="27">
        <f>SUM(W31:W35)</f>
        <v>473</v>
      </c>
      <c r="X30" s="28"/>
      <c r="Y30" s="22"/>
      <c r="Z30" s="22"/>
      <c r="AA30" s="22"/>
    </row>
    <row r="31" spans="1:27" x14ac:dyDescent="0.35">
      <c r="B31" s="29" t="s">
        <v>77</v>
      </c>
      <c r="D31" s="21">
        <v>217</v>
      </c>
      <c r="E31" s="21">
        <v>217</v>
      </c>
      <c r="F31" s="21">
        <v>217</v>
      </c>
      <c r="G31" s="21">
        <v>217</v>
      </c>
      <c r="H31" s="30">
        <v>217</v>
      </c>
      <c r="I31" s="30">
        <v>217</v>
      </c>
      <c r="J31" s="21">
        <v>217</v>
      </c>
      <c r="K31" s="21">
        <v>217</v>
      </c>
      <c r="L31" s="30">
        <v>217</v>
      </c>
      <c r="M31" s="21">
        <f t="shared" ref="M31:O33" si="33">L31</f>
        <v>217</v>
      </c>
      <c r="N31" s="21">
        <f t="shared" si="33"/>
        <v>217</v>
      </c>
      <c r="O31" s="21">
        <f t="shared" si="33"/>
        <v>217</v>
      </c>
      <c r="Q31" s="21">
        <f t="shared" ref="Q31:Q35" si="34">SUM(G31)</f>
        <v>217</v>
      </c>
      <c r="R31" s="21">
        <f t="shared" ref="R31:R35" si="35">K31</f>
        <v>217</v>
      </c>
      <c r="S31" s="21">
        <f t="shared" ref="S31:S35" si="36">O31</f>
        <v>217</v>
      </c>
      <c r="U31" s="21">
        <f>G31</f>
        <v>217</v>
      </c>
      <c r="V31" s="21">
        <f t="shared" ref="V31:V35" si="37">K31</f>
        <v>217</v>
      </c>
      <c r="W31" s="21">
        <f t="shared" ref="W31:W35" si="38">O31</f>
        <v>217</v>
      </c>
      <c r="X31" s="22"/>
      <c r="Y31" s="22"/>
      <c r="Z31" s="22"/>
      <c r="AA31" s="22"/>
    </row>
    <row r="32" spans="1:27" x14ac:dyDescent="0.35">
      <c r="B32" s="29" t="s">
        <v>78</v>
      </c>
      <c r="D32" s="21"/>
      <c r="E32" s="21"/>
      <c r="F32" s="21"/>
      <c r="G32" s="21"/>
      <c r="H32" s="30"/>
      <c r="I32" s="30"/>
      <c r="J32" s="21">
        <v>142</v>
      </c>
      <c r="K32" s="21">
        <v>142</v>
      </c>
      <c r="L32" s="30">
        <v>142</v>
      </c>
      <c r="M32" s="21">
        <f t="shared" si="33"/>
        <v>142</v>
      </c>
      <c r="N32" s="21">
        <f t="shared" si="33"/>
        <v>142</v>
      </c>
      <c r="O32" s="21">
        <f t="shared" si="33"/>
        <v>142</v>
      </c>
      <c r="Q32" s="21">
        <f t="shared" si="34"/>
        <v>0</v>
      </c>
      <c r="R32" s="21">
        <f t="shared" si="35"/>
        <v>142</v>
      </c>
      <c r="S32" s="21">
        <f t="shared" si="36"/>
        <v>142</v>
      </c>
      <c r="U32" s="21">
        <f>G32</f>
        <v>0</v>
      </c>
      <c r="V32" s="21">
        <f t="shared" si="37"/>
        <v>142</v>
      </c>
      <c r="W32" s="21">
        <f t="shared" si="38"/>
        <v>142</v>
      </c>
      <c r="X32" s="22"/>
      <c r="Y32" s="22"/>
      <c r="Z32" s="22"/>
      <c r="AA32" s="22"/>
    </row>
    <row r="33" spans="1:34" x14ac:dyDescent="0.35">
      <c r="B33" s="29" t="s">
        <v>79</v>
      </c>
      <c r="D33" s="21"/>
      <c r="E33" s="21"/>
      <c r="F33" s="21"/>
      <c r="G33" s="30"/>
      <c r="H33" s="30">
        <v>114</v>
      </c>
      <c r="I33" s="30">
        <v>114</v>
      </c>
      <c r="J33" s="21">
        <v>114</v>
      </c>
      <c r="K33" s="21">
        <v>114</v>
      </c>
      <c r="L33" s="30">
        <v>114</v>
      </c>
      <c r="M33" s="21">
        <f t="shared" si="33"/>
        <v>114</v>
      </c>
      <c r="N33" s="21">
        <f t="shared" si="33"/>
        <v>114</v>
      </c>
      <c r="O33" s="21">
        <f t="shared" si="33"/>
        <v>114</v>
      </c>
      <c r="Q33" s="21">
        <f t="shared" si="34"/>
        <v>0</v>
      </c>
      <c r="R33" s="21">
        <f t="shared" si="35"/>
        <v>114</v>
      </c>
      <c r="S33" s="21">
        <f t="shared" si="36"/>
        <v>114</v>
      </c>
      <c r="U33" s="21">
        <f>G33</f>
        <v>0</v>
      </c>
      <c r="V33" s="21">
        <f t="shared" si="37"/>
        <v>114</v>
      </c>
      <c r="W33" s="21">
        <f t="shared" si="38"/>
        <v>114</v>
      </c>
      <c r="X33" s="22"/>
      <c r="Y33" s="22"/>
      <c r="Z33" s="22"/>
      <c r="AA33" s="22"/>
    </row>
    <row r="34" spans="1:34" x14ac:dyDescent="0.35">
      <c r="B34" s="29" t="s">
        <v>82</v>
      </c>
      <c r="D34" s="21">
        <v>137</v>
      </c>
      <c r="E34" s="21">
        <v>137</v>
      </c>
      <c r="F34" s="21">
        <v>137</v>
      </c>
      <c r="G34" s="21">
        <v>137</v>
      </c>
      <c r="H34" s="30">
        <v>137</v>
      </c>
      <c r="I34" s="30">
        <v>137</v>
      </c>
      <c r="J34" s="99"/>
      <c r="K34" s="21"/>
      <c r="L34" s="30"/>
      <c r="M34" s="21"/>
      <c r="N34" s="21"/>
      <c r="O34" s="21"/>
      <c r="Q34" s="21">
        <f t="shared" si="34"/>
        <v>137</v>
      </c>
      <c r="R34" s="21">
        <f t="shared" si="35"/>
        <v>0</v>
      </c>
      <c r="S34" s="21">
        <f t="shared" si="36"/>
        <v>0</v>
      </c>
      <c r="U34" s="21">
        <f>G34</f>
        <v>137</v>
      </c>
      <c r="V34" s="21">
        <f t="shared" si="37"/>
        <v>0</v>
      </c>
      <c r="W34" s="21">
        <f t="shared" si="38"/>
        <v>0</v>
      </c>
      <c r="X34" s="22"/>
      <c r="Y34" s="22"/>
      <c r="Z34" s="22"/>
      <c r="AA34" s="22"/>
    </row>
    <row r="35" spans="1:34" x14ac:dyDescent="0.35">
      <c r="B35" s="29" t="s">
        <v>90</v>
      </c>
      <c r="D35" s="21">
        <v>142</v>
      </c>
      <c r="E35" s="21">
        <v>142</v>
      </c>
      <c r="F35" s="21">
        <v>142</v>
      </c>
      <c r="G35" s="21">
        <v>142</v>
      </c>
      <c r="H35" s="21">
        <v>142</v>
      </c>
      <c r="I35" s="21">
        <v>142</v>
      </c>
      <c r="J35" s="21">
        <v>142</v>
      </c>
      <c r="K35" s="21">
        <v>142</v>
      </c>
      <c r="L35" s="99"/>
      <c r="M35" s="99"/>
      <c r="N35" s="21"/>
      <c r="O35" s="21"/>
      <c r="Q35" s="21">
        <f t="shared" si="34"/>
        <v>142</v>
      </c>
      <c r="R35" s="21">
        <f t="shared" si="35"/>
        <v>142</v>
      </c>
      <c r="S35" s="21">
        <f t="shared" si="36"/>
        <v>0</v>
      </c>
      <c r="U35" s="21">
        <f>G35</f>
        <v>142</v>
      </c>
      <c r="V35" s="21">
        <f t="shared" si="37"/>
        <v>142</v>
      </c>
      <c r="W35" s="21">
        <f t="shared" si="38"/>
        <v>0</v>
      </c>
      <c r="X35" s="22"/>
      <c r="Y35" s="22"/>
      <c r="Z35" s="22"/>
      <c r="AA35" s="22"/>
    </row>
    <row r="36" spans="1:34" x14ac:dyDescent="0.35">
      <c r="B36" s="101"/>
      <c r="D36" s="102"/>
      <c r="E36" s="31"/>
      <c r="F36" s="31"/>
      <c r="G36" s="31"/>
      <c r="H36" s="31"/>
      <c r="I36" s="31"/>
      <c r="J36" s="31"/>
      <c r="K36" s="31"/>
      <c r="L36" s="31"/>
      <c r="M36" s="31"/>
      <c r="N36" s="31"/>
      <c r="O36" s="31"/>
      <c r="Y36" s="22"/>
      <c r="Z36" s="22"/>
      <c r="AA36" s="22"/>
    </row>
    <row r="37" spans="1:34" x14ac:dyDescent="0.35">
      <c r="D37" s="31"/>
      <c r="E37" s="31"/>
      <c r="F37" s="31"/>
      <c r="G37" s="31"/>
      <c r="H37" s="31"/>
      <c r="I37" s="31"/>
      <c r="J37" s="31"/>
      <c r="K37" s="31"/>
      <c r="L37" s="31"/>
      <c r="M37" s="31"/>
      <c r="N37" s="31"/>
      <c r="O37" s="31"/>
      <c r="Y37" s="22"/>
      <c r="Z37" s="22"/>
      <c r="AA37" s="22"/>
    </row>
    <row r="38" spans="1:34" ht="14.5" customHeight="1" x14ac:dyDescent="0.35">
      <c r="B38" s="32" t="s">
        <v>16</v>
      </c>
      <c r="Y38" s="22"/>
      <c r="Z38" s="22"/>
      <c r="AA38" s="22"/>
    </row>
    <row r="39" spans="1:34" customFormat="1" ht="14.5" customHeight="1" x14ac:dyDescent="0.35">
      <c r="B39" s="33" t="s">
        <v>17</v>
      </c>
      <c r="Y39" s="22"/>
      <c r="Z39" s="22"/>
      <c r="AA39" s="22"/>
    </row>
    <row r="40" spans="1:34" ht="14.5" customHeight="1" x14ac:dyDescent="0.35">
      <c r="B40" s="34" t="s">
        <v>18</v>
      </c>
      <c r="D40" s="35">
        <v>3662</v>
      </c>
      <c r="E40" s="35">
        <v>3782</v>
      </c>
      <c r="F40" s="35">
        <v>4248</v>
      </c>
      <c r="G40" s="35">
        <v>4830</v>
      </c>
      <c r="H40" s="35">
        <v>4276</v>
      </c>
      <c r="I40" s="35">
        <v>4529</v>
      </c>
      <c r="J40" s="35">
        <v>5088</v>
      </c>
      <c r="K40" s="35">
        <v>5958</v>
      </c>
      <c r="L40" s="35">
        <v>4760.3787303309819</v>
      </c>
      <c r="M40" s="35">
        <v>5026</v>
      </c>
      <c r="N40" s="35">
        <v>5643</v>
      </c>
      <c r="O40" s="35">
        <v>6041</v>
      </c>
      <c r="Q40" s="118">
        <v>4305.0605088169914</v>
      </c>
      <c r="R40" s="118">
        <v>5015</v>
      </c>
      <c r="S40" s="118">
        <v>5365</v>
      </c>
      <c r="U40" s="118">
        <v>4305.0605088169914</v>
      </c>
      <c r="V40" s="35">
        <v>5015</v>
      </c>
      <c r="W40" s="35">
        <v>5365</v>
      </c>
      <c r="X40" s="36"/>
      <c r="Y40" s="22"/>
      <c r="Z40" s="22"/>
      <c r="AA40" s="22"/>
    </row>
    <row r="41" spans="1:34" ht="14.5" customHeight="1" x14ac:dyDescent="0.35">
      <c r="S41" s="117"/>
      <c r="V41" s="117"/>
      <c r="Y41" s="22"/>
      <c r="Z41" s="22"/>
      <c r="AA41" s="22"/>
    </row>
    <row r="42" spans="1:34" ht="14.5" customHeight="1" x14ac:dyDescent="0.35">
      <c r="Y42" s="22"/>
      <c r="Z42" s="22"/>
      <c r="AA42" s="22"/>
    </row>
    <row r="43" spans="1:34" ht="14.5" customHeight="1" x14ac:dyDescent="0.35">
      <c r="B43" s="32" t="s">
        <v>19</v>
      </c>
      <c r="D43" s="37"/>
      <c r="E43" s="37"/>
      <c r="F43" s="37"/>
      <c r="G43" s="37"/>
      <c r="H43" s="37"/>
      <c r="I43" s="37"/>
      <c r="J43" s="37"/>
      <c r="K43" s="37"/>
      <c r="L43" s="37"/>
      <c r="M43" s="37"/>
      <c r="N43" s="139"/>
      <c r="O43" s="139"/>
      <c r="Q43" s="1"/>
      <c r="R43" s="1"/>
      <c r="S43" s="1"/>
      <c r="Y43" s="22"/>
      <c r="Z43" s="22"/>
      <c r="AA43" s="22"/>
      <c r="AB43" s="36"/>
      <c r="AC43" s="1"/>
      <c r="AD43" s="1"/>
      <c r="AE43" s="1"/>
      <c r="AF43" s="1"/>
      <c r="AG43" s="1"/>
      <c r="AH43" s="1"/>
    </row>
    <row r="44" spans="1:34" customFormat="1" ht="14.5" customHeight="1" x14ac:dyDescent="0.35">
      <c r="B44" s="33" t="s">
        <v>20</v>
      </c>
      <c r="D44" s="89"/>
      <c r="E44" s="89"/>
      <c r="F44" s="89"/>
      <c r="G44" s="89"/>
      <c r="H44" s="89"/>
      <c r="I44" s="89"/>
      <c r="J44" s="89"/>
      <c r="K44" s="89"/>
      <c r="M44" s="38"/>
      <c r="N44" s="138"/>
      <c r="O44" s="138"/>
      <c r="V44" s="89"/>
      <c r="Y44" s="22"/>
      <c r="Z44" s="22"/>
      <c r="AA44" s="22"/>
      <c r="AB44" s="36"/>
    </row>
    <row r="45" spans="1:34" s="20" customFormat="1" ht="14.5" customHeight="1" x14ac:dyDescent="0.35">
      <c r="A45"/>
      <c r="B45" s="39" t="s">
        <v>21</v>
      </c>
      <c r="C45"/>
      <c r="D45" s="40">
        <f t="shared" ref="D45:N45" si="39">D47+D64</f>
        <v>1923.63</v>
      </c>
      <c r="E45" s="40">
        <f t="shared" si="39"/>
        <v>2232.34</v>
      </c>
      <c r="F45" s="40">
        <f t="shared" si="39"/>
        <v>2732.5099999999998</v>
      </c>
      <c r="G45" s="40">
        <f t="shared" si="39"/>
        <v>2898.78</v>
      </c>
      <c r="H45" s="40">
        <f t="shared" si="39"/>
        <v>2568.14</v>
      </c>
      <c r="I45" s="40">
        <f t="shared" si="39"/>
        <v>2705.47</v>
      </c>
      <c r="J45" s="40">
        <f t="shared" si="39"/>
        <v>2987.18</v>
      </c>
      <c r="K45" s="40">
        <f t="shared" si="39"/>
        <v>3235.9999999999995</v>
      </c>
      <c r="L45" s="40">
        <f t="shared" si="39"/>
        <v>2872.9700000000003</v>
      </c>
      <c r="M45" s="40">
        <f t="shared" si="39"/>
        <v>2963.3500000000004</v>
      </c>
      <c r="N45" s="40">
        <f t="shared" si="39"/>
        <v>3418.97</v>
      </c>
      <c r="O45" s="40">
        <f>O47+O64</f>
        <v>3534.69</v>
      </c>
      <c r="P45"/>
      <c r="Q45" s="40">
        <f>Q47+Q64</f>
        <v>9787.26</v>
      </c>
      <c r="R45" s="40">
        <f>R47+R64</f>
        <v>11496.789999999999</v>
      </c>
      <c r="S45" s="40">
        <f>S47+S64</f>
        <v>12789.980000000001</v>
      </c>
      <c r="T45"/>
      <c r="U45" s="40">
        <f>U47+U64</f>
        <v>9787.26</v>
      </c>
      <c r="V45" s="40">
        <f>V47+V64</f>
        <v>11496.789999999997</v>
      </c>
      <c r="W45" s="40">
        <f>W47+W64</f>
        <v>12789.980000000001</v>
      </c>
      <c r="X45" s="28"/>
      <c r="Y45" s="22"/>
      <c r="Z45" s="22"/>
      <c r="AA45" s="22"/>
      <c r="AB45" s="36"/>
      <c r="AC45" s="36"/>
      <c r="AD45" s="36"/>
      <c r="AE45" s="36"/>
      <c r="AF45" s="36"/>
      <c r="AG45" s="36"/>
      <c r="AH45" s="1"/>
    </row>
    <row r="46" spans="1:34" ht="14.5" customHeight="1" x14ac:dyDescent="0.35">
      <c r="B46" s="42"/>
      <c r="D46" s="43"/>
      <c r="E46" s="44"/>
      <c r="F46" s="44"/>
      <c r="G46" s="44"/>
      <c r="H46" s="44"/>
      <c r="I46" s="44"/>
      <c r="J46" s="44"/>
      <c r="K46" s="44"/>
      <c r="L46" s="44"/>
      <c r="M46" s="44"/>
      <c r="N46" s="44"/>
      <c r="O46" s="44"/>
      <c r="Q46" s="46"/>
      <c r="R46" s="46"/>
      <c r="S46" s="46"/>
      <c r="U46" s="45"/>
      <c r="V46" s="45"/>
      <c r="W46" s="45"/>
      <c r="X46" s="1"/>
      <c r="Y46" s="22"/>
      <c r="Z46" s="22"/>
      <c r="AA46" s="22"/>
      <c r="AB46" s="36"/>
      <c r="AC46" s="36"/>
      <c r="AD46" s="36"/>
      <c r="AE46" s="36"/>
      <c r="AF46" s="36"/>
      <c r="AG46" s="36"/>
    </row>
    <row r="47" spans="1:34" s="20" customFormat="1" ht="14.5" customHeight="1" x14ac:dyDescent="0.35">
      <c r="A47"/>
      <c r="B47" s="47" t="s">
        <v>22</v>
      </c>
      <c r="C47"/>
      <c r="D47" s="27">
        <f t="shared" ref="D47:G47" si="40">SUM(D48:D50)</f>
        <v>1914.15</v>
      </c>
      <c r="E47" s="27">
        <f t="shared" si="40"/>
        <v>2211.04</v>
      </c>
      <c r="F47" s="27">
        <f t="shared" si="40"/>
        <v>2691.66</v>
      </c>
      <c r="G47" s="27">
        <f t="shared" si="40"/>
        <v>2813.0800000000004</v>
      </c>
      <c r="H47" s="27">
        <f>SUM(H48:H50)</f>
        <v>2511.58</v>
      </c>
      <c r="I47" s="27">
        <f t="shared" ref="I47:S47" si="41">SUM(I48:I50)</f>
        <v>2661.98</v>
      </c>
      <c r="J47" s="27">
        <f t="shared" si="41"/>
        <v>2964.1099999999997</v>
      </c>
      <c r="K47" s="27">
        <f t="shared" si="41"/>
        <v>3195.1599999999994</v>
      </c>
      <c r="L47" s="27">
        <f t="shared" si="41"/>
        <v>2733.88</v>
      </c>
      <c r="M47" s="27">
        <f t="shared" si="41"/>
        <v>2929.4278589999999</v>
      </c>
      <c r="N47" s="27">
        <f t="shared" si="41"/>
        <v>3381.6</v>
      </c>
      <c r="O47" s="27">
        <f t="shared" si="41"/>
        <v>3453.84</v>
      </c>
      <c r="P47"/>
      <c r="Q47" s="27">
        <f t="shared" si="41"/>
        <v>9629.93</v>
      </c>
      <c r="R47" s="27">
        <f t="shared" si="41"/>
        <v>11332.83</v>
      </c>
      <c r="S47" s="27">
        <f t="shared" si="41"/>
        <v>12498.747859000001</v>
      </c>
      <c r="T47"/>
      <c r="U47" s="27">
        <f>SUM(D47:G47)</f>
        <v>9629.93</v>
      </c>
      <c r="V47" s="27">
        <f>SUM(H47:K47)</f>
        <v>11332.829999999998</v>
      </c>
      <c r="W47" s="27">
        <f>SUM(L47:O47)</f>
        <v>12498.747859000001</v>
      </c>
      <c r="X47" s="28"/>
      <c r="Y47" s="22"/>
      <c r="Z47" s="22"/>
      <c r="AA47" s="22"/>
      <c r="AB47" s="36"/>
      <c r="AC47" s="36"/>
      <c r="AD47" s="36"/>
      <c r="AE47" s="36"/>
      <c r="AF47" s="36"/>
      <c r="AG47" s="36"/>
    </row>
    <row r="48" spans="1:34" ht="14.5" customHeight="1" x14ac:dyDescent="0.35">
      <c r="B48" s="29" t="s">
        <v>23</v>
      </c>
      <c r="D48" s="21">
        <v>1331.09</v>
      </c>
      <c r="E48" s="21">
        <v>1575.01</v>
      </c>
      <c r="F48" s="21">
        <v>1861.1</v>
      </c>
      <c r="G48" s="21">
        <v>2029</v>
      </c>
      <c r="H48" s="21">
        <v>1787.1</v>
      </c>
      <c r="I48" s="21">
        <v>1897.11</v>
      </c>
      <c r="J48" s="21">
        <v>2115.66</v>
      </c>
      <c r="K48" s="21">
        <v>2386.2399999999998</v>
      </c>
      <c r="L48" s="21">
        <v>1968.62</v>
      </c>
      <c r="M48" s="21">
        <v>2129.2403709999999</v>
      </c>
      <c r="N48" s="21">
        <v>2456.48</v>
      </c>
      <c r="O48" s="21">
        <v>2582.98</v>
      </c>
      <c r="Q48" s="21">
        <f>SUM(D48:G48)</f>
        <v>6796.2</v>
      </c>
      <c r="R48" s="21">
        <f>SUM(H48:K48)</f>
        <v>8186.11</v>
      </c>
      <c r="S48" s="21">
        <f>SUM(L48:O48)</f>
        <v>9137.3203709999998</v>
      </c>
      <c r="U48" s="21">
        <f>SUM(D48:G48)</f>
        <v>6796.2</v>
      </c>
      <c r="V48" s="21">
        <f>SUM(H48:K48)</f>
        <v>8186.11</v>
      </c>
      <c r="W48" s="21">
        <f t="shared" ref="W48:W50" si="42">SUM(L48:O48)</f>
        <v>9137.3203709999998</v>
      </c>
      <c r="X48" s="22"/>
      <c r="Y48" s="22"/>
      <c r="Z48" s="22"/>
      <c r="AA48" s="22"/>
      <c r="AB48" s="36"/>
      <c r="AC48" s="36"/>
      <c r="AD48" s="36"/>
      <c r="AE48" s="36"/>
      <c r="AF48" s="36"/>
      <c r="AG48" s="36"/>
    </row>
    <row r="49" spans="1:33" ht="14.5" customHeight="1" x14ac:dyDescent="0.35">
      <c r="B49" s="29" t="s">
        <v>24</v>
      </c>
      <c r="D49" s="21">
        <v>509.64</v>
      </c>
      <c r="E49" s="21">
        <v>549.49</v>
      </c>
      <c r="F49" s="21">
        <v>739.26</v>
      </c>
      <c r="G49" s="21">
        <v>686.97</v>
      </c>
      <c r="H49" s="21">
        <v>631.34</v>
      </c>
      <c r="I49" s="21">
        <v>691.94</v>
      </c>
      <c r="J49" s="21">
        <v>778.31</v>
      </c>
      <c r="K49" s="21">
        <v>738.18</v>
      </c>
      <c r="L49" s="21">
        <v>693.67</v>
      </c>
      <c r="M49" s="21">
        <v>732.76022899999998</v>
      </c>
      <c r="N49" s="21">
        <v>848.15</v>
      </c>
      <c r="O49" s="21">
        <v>780.34</v>
      </c>
      <c r="Q49" s="21">
        <f>SUM(D49:G49)</f>
        <v>2485.36</v>
      </c>
      <c r="R49" s="21">
        <f>SUM(H49:K49)</f>
        <v>2839.77</v>
      </c>
      <c r="S49" s="21">
        <f>SUM(L49:O49)</f>
        <v>3054.9202290000003</v>
      </c>
      <c r="U49" s="21">
        <f>SUM(D49:G49)</f>
        <v>2485.36</v>
      </c>
      <c r="V49" s="21">
        <f>SUM(H49:K49)</f>
        <v>2839.77</v>
      </c>
      <c r="W49" s="21">
        <f t="shared" si="42"/>
        <v>3054.9202290000003</v>
      </c>
      <c r="X49" s="22"/>
      <c r="Y49" s="22"/>
      <c r="Z49" s="22"/>
      <c r="AA49" s="22"/>
      <c r="AB49" s="36"/>
      <c r="AC49" s="36"/>
      <c r="AD49" s="36"/>
      <c r="AE49" s="36"/>
      <c r="AF49" s="36"/>
      <c r="AG49" s="36"/>
    </row>
    <row r="50" spans="1:33" ht="14.5" customHeight="1" x14ac:dyDescent="0.35">
      <c r="B50" s="29" t="s">
        <v>25</v>
      </c>
      <c r="D50" s="21">
        <v>73.42</v>
      </c>
      <c r="E50" s="21">
        <v>86.54</v>
      </c>
      <c r="F50" s="21">
        <v>91.3</v>
      </c>
      <c r="G50" s="21">
        <v>97.11</v>
      </c>
      <c r="H50" s="21">
        <v>93.14</v>
      </c>
      <c r="I50" s="21">
        <v>72.930000000000007</v>
      </c>
      <c r="J50" s="21">
        <v>70.14</v>
      </c>
      <c r="K50" s="21">
        <v>70.739999999999995</v>
      </c>
      <c r="L50" s="21">
        <v>71.59</v>
      </c>
      <c r="M50" s="21">
        <v>67.427258999999992</v>
      </c>
      <c r="N50" s="21">
        <v>76.97</v>
      </c>
      <c r="O50" s="21">
        <v>90.52</v>
      </c>
      <c r="Q50" s="21">
        <f>SUM(D50:G50)</f>
        <v>348.37</v>
      </c>
      <c r="R50" s="21">
        <f>SUM(H50:K50)</f>
        <v>306.95</v>
      </c>
      <c r="S50" s="21">
        <f>SUM(L50:O50)</f>
        <v>306.50725899999998</v>
      </c>
      <c r="U50" s="21">
        <f>SUM(D50:G50)</f>
        <v>348.37</v>
      </c>
      <c r="V50" s="21">
        <f>SUM(H50:K50)</f>
        <v>306.95</v>
      </c>
      <c r="W50" s="21">
        <f t="shared" si="42"/>
        <v>306.50725899999998</v>
      </c>
      <c r="X50" s="22"/>
      <c r="Y50" s="22"/>
      <c r="Z50" s="22"/>
      <c r="AA50" s="22"/>
      <c r="AB50" s="36"/>
      <c r="AC50" s="36"/>
      <c r="AD50" s="36"/>
      <c r="AE50" s="36"/>
      <c r="AF50" s="36"/>
      <c r="AG50" s="36"/>
    </row>
    <row r="51" spans="1:33" ht="14.5" customHeight="1" x14ac:dyDescent="0.35">
      <c r="B51" s="42"/>
      <c r="D51" s="66"/>
      <c r="E51" s="67"/>
      <c r="F51" s="67"/>
      <c r="G51" s="67"/>
      <c r="H51" s="67"/>
      <c r="I51" s="67"/>
      <c r="J51" s="67"/>
      <c r="K51" s="67"/>
      <c r="L51" s="67"/>
      <c r="M51" s="67"/>
      <c r="N51" s="67"/>
      <c r="O51" s="67"/>
      <c r="Q51" s="46"/>
      <c r="R51" s="46"/>
      <c r="S51" s="46"/>
      <c r="U51" s="45"/>
      <c r="V51" s="45"/>
      <c r="W51" s="45"/>
      <c r="X51" s="1"/>
      <c r="Y51" s="22"/>
      <c r="Z51" s="22"/>
      <c r="AA51" s="22"/>
      <c r="AB51" s="36"/>
      <c r="AC51" s="36"/>
      <c r="AD51" s="36"/>
      <c r="AE51" s="36"/>
      <c r="AF51" s="36"/>
      <c r="AG51" s="36"/>
    </row>
    <row r="52" spans="1:33" s="20" customFormat="1" ht="14.5" customHeight="1" x14ac:dyDescent="0.35">
      <c r="A52"/>
      <c r="B52" s="47" t="s">
        <v>26</v>
      </c>
      <c r="C52"/>
      <c r="D52" s="27">
        <f t="shared" ref="D52:L52" si="43">SUM(D53:D59)</f>
        <v>-1195.2599999999998</v>
      </c>
      <c r="E52" s="27">
        <f t="shared" si="43"/>
        <v>-1399.6999999999998</v>
      </c>
      <c r="F52" s="27">
        <f t="shared" si="43"/>
        <v>-1607.95</v>
      </c>
      <c r="G52" s="27">
        <f t="shared" si="43"/>
        <v>-1649.87</v>
      </c>
      <c r="H52" s="27">
        <f t="shared" si="43"/>
        <v>-1564.9599999999998</v>
      </c>
      <c r="I52" s="27">
        <f t="shared" si="43"/>
        <v>-1622.36</v>
      </c>
      <c r="J52" s="27">
        <f t="shared" si="43"/>
        <v>-1743.6</v>
      </c>
      <c r="K52" s="27">
        <f t="shared" si="43"/>
        <v>-1825.6</v>
      </c>
      <c r="L52" s="27">
        <f t="shared" si="43"/>
        <v>-1703.05</v>
      </c>
      <c r="M52" s="27">
        <f t="shared" ref="M52:O52" si="44">SUM(M53:M59)</f>
        <v>-1744.2147689999997</v>
      </c>
      <c r="N52" s="27">
        <f t="shared" si="44"/>
        <v>-2040.71</v>
      </c>
      <c r="O52" s="27">
        <f t="shared" si="44"/>
        <v>-2192.1600000000003</v>
      </c>
      <c r="P52"/>
      <c r="Q52" s="27">
        <f>SUM(Q53:Q59)</f>
        <v>-5852.78</v>
      </c>
      <c r="R52" s="27">
        <f>SUM(R53:R59)</f>
        <v>-6756.5199999999995</v>
      </c>
      <c r="S52" s="27">
        <f>SUM(S53:S59)</f>
        <v>-7680.1347689999993</v>
      </c>
      <c r="T52"/>
      <c r="U52" s="27">
        <f>SUM(U53:U59)</f>
        <v>-5852.78</v>
      </c>
      <c r="V52" s="27">
        <f>SUM(V53:V59)</f>
        <v>-6756.5199999999995</v>
      </c>
      <c r="W52" s="27">
        <f>SUM(W53:W59)</f>
        <v>-7680.1347689999993</v>
      </c>
      <c r="X52" s="28"/>
      <c r="Y52" s="22"/>
      <c r="Z52" s="22"/>
      <c r="AA52" s="22"/>
      <c r="AB52" s="36"/>
      <c r="AC52" s="36"/>
      <c r="AD52" s="36"/>
      <c r="AE52" s="36"/>
      <c r="AF52" s="36"/>
      <c r="AG52" s="36"/>
    </row>
    <row r="53" spans="1:33" ht="14.5" customHeight="1" x14ac:dyDescent="0.35">
      <c r="B53" s="29" t="s">
        <v>27</v>
      </c>
      <c r="D53" s="21">
        <v>-318.33999999999997</v>
      </c>
      <c r="E53" s="21">
        <v>-380.66</v>
      </c>
      <c r="F53" s="21">
        <v>-421.98</v>
      </c>
      <c r="G53" s="21">
        <v>-434.72</v>
      </c>
      <c r="H53" s="21">
        <v>-435.38</v>
      </c>
      <c r="I53" s="21">
        <v>-448.73</v>
      </c>
      <c r="J53" s="21">
        <v>-458.58</v>
      </c>
      <c r="K53" s="21">
        <v>-456.46</v>
      </c>
      <c r="L53" s="21">
        <v>-479.25</v>
      </c>
      <c r="M53" s="21">
        <v>-511.99817299999995</v>
      </c>
      <c r="N53" s="21">
        <v>-525.38</v>
      </c>
      <c r="O53" s="21">
        <v>-537.77</v>
      </c>
      <c r="Q53" s="21">
        <f t="shared" ref="Q53:Q59" si="45">SUM(D53:G53)</f>
        <v>-1555.7</v>
      </c>
      <c r="R53" s="21">
        <f t="shared" ref="R53:R59" si="46">SUM(H53:K53)</f>
        <v>-1799.15</v>
      </c>
      <c r="S53" s="21">
        <f t="shared" ref="S53:S59" si="47">SUM(L53:O53)</f>
        <v>-2054.398173</v>
      </c>
      <c r="U53" s="21">
        <f t="shared" ref="U53:U59" si="48">SUM(D53:G53)</f>
        <v>-1555.7</v>
      </c>
      <c r="V53" s="21">
        <f t="shared" ref="V53:V59" si="49">SUM(H53:K53)</f>
        <v>-1799.15</v>
      </c>
      <c r="W53" s="21">
        <f t="shared" ref="W53:W59" si="50">SUM(L53:O53)</f>
        <v>-2054.398173</v>
      </c>
      <c r="X53" s="22"/>
      <c r="Y53" s="22"/>
      <c r="Z53" s="22"/>
      <c r="AA53" s="22"/>
      <c r="AB53" s="36"/>
      <c r="AC53" s="36"/>
      <c r="AD53" s="36"/>
      <c r="AE53" s="36"/>
      <c r="AF53" s="36"/>
      <c r="AG53" s="36"/>
    </row>
    <row r="54" spans="1:33" ht="14.5" customHeight="1" x14ac:dyDescent="0.35">
      <c r="B54" s="29" t="s">
        <v>28</v>
      </c>
      <c r="D54" s="21">
        <v>-176.03</v>
      </c>
      <c r="E54" s="21">
        <v>-215.26</v>
      </c>
      <c r="F54" s="21">
        <v>-243.95</v>
      </c>
      <c r="G54" s="21">
        <v>-246.29</v>
      </c>
      <c r="H54" s="21">
        <v>-226.46</v>
      </c>
      <c r="I54" s="21">
        <v>-245.42</v>
      </c>
      <c r="J54" s="21">
        <v>-268.83</v>
      </c>
      <c r="K54" s="21">
        <v>-302.45</v>
      </c>
      <c r="L54" s="21">
        <v>-251</v>
      </c>
      <c r="M54" s="21">
        <v>-248.2495109999999</v>
      </c>
      <c r="N54" s="21">
        <v>-355.18</v>
      </c>
      <c r="O54" s="21">
        <v>-420.67</v>
      </c>
      <c r="Q54" s="21">
        <f t="shared" si="45"/>
        <v>-881.53</v>
      </c>
      <c r="R54" s="21">
        <f t="shared" si="46"/>
        <v>-1043.1600000000001</v>
      </c>
      <c r="S54" s="21">
        <f t="shared" si="47"/>
        <v>-1275.0995109999999</v>
      </c>
      <c r="U54" s="21">
        <f t="shared" si="48"/>
        <v>-881.53</v>
      </c>
      <c r="V54" s="21">
        <f t="shared" si="49"/>
        <v>-1043.1600000000001</v>
      </c>
      <c r="W54" s="21">
        <f t="shared" si="50"/>
        <v>-1275.0995109999999</v>
      </c>
      <c r="X54" s="22"/>
      <c r="Y54" s="22"/>
      <c r="Z54" s="22"/>
      <c r="AA54" s="22"/>
      <c r="AB54" s="36"/>
      <c r="AC54" s="36"/>
      <c r="AD54" s="36"/>
      <c r="AE54" s="36"/>
      <c r="AF54" s="36"/>
      <c r="AG54" s="36"/>
    </row>
    <row r="55" spans="1:33" ht="14.5" customHeight="1" x14ac:dyDescent="0.35">
      <c r="B55" s="29" t="s">
        <v>29</v>
      </c>
      <c r="D55" s="21">
        <v>-381.58</v>
      </c>
      <c r="E55" s="21">
        <v>-443.82</v>
      </c>
      <c r="F55" s="21">
        <v>-563.44000000000005</v>
      </c>
      <c r="G55" s="21">
        <v>-570.99</v>
      </c>
      <c r="H55" s="21">
        <v>-510.05</v>
      </c>
      <c r="I55" s="21">
        <v>-528.73</v>
      </c>
      <c r="J55" s="21">
        <v>-592.14</v>
      </c>
      <c r="K55" s="21">
        <v>-615.59</v>
      </c>
      <c r="L55" s="21">
        <v>-568.29999999999995</v>
      </c>
      <c r="M55" s="21">
        <v>-593.49857500000007</v>
      </c>
      <c r="N55" s="21">
        <v>-701.65</v>
      </c>
      <c r="O55" s="21">
        <v>-729.23</v>
      </c>
      <c r="Q55" s="21">
        <f t="shared" si="45"/>
        <v>-1959.8300000000002</v>
      </c>
      <c r="R55" s="21">
        <f t="shared" si="46"/>
        <v>-2246.5100000000002</v>
      </c>
      <c r="S55" s="21">
        <f t="shared" si="47"/>
        <v>-2592.6785749999999</v>
      </c>
      <c r="U55" s="21">
        <f t="shared" si="48"/>
        <v>-1959.8300000000002</v>
      </c>
      <c r="V55" s="21">
        <f t="shared" si="49"/>
        <v>-2246.5100000000002</v>
      </c>
      <c r="W55" s="21">
        <f t="shared" si="50"/>
        <v>-2592.6785749999999</v>
      </c>
      <c r="X55" s="22"/>
      <c r="Y55" s="22"/>
      <c r="Z55" s="22"/>
      <c r="AA55" s="22"/>
      <c r="AB55" s="36"/>
      <c r="AC55" s="36"/>
      <c r="AD55" s="36"/>
      <c r="AE55" s="36"/>
      <c r="AF55" s="36"/>
      <c r="AG55" s="36"/>
    </row>
    <row r="56" spans="1:33" ht="14.5" customHeight="1" x14ac:dyDescent="0.35">
      <c r="B56" s="29" t="s">
        <v>30</v>
      </c>
      <c r="D56" s="21">
        <v>-149.36000000000001</v>
      </c>
      <c r="E56" s="21">
        <v>-166</v>
      </c>
      <c r="F56" s="21">
        <v>-166.56</v>
      </c>
      <c r="G56" s="21">
        <v>-165.44</v>
      </c>
      <c r="H56" s="21">
        <v>-188.61</v>
      </c>
      <c r="I56" s="21">
        <v>-183.1</v>
      </c>
      <c r="J56" s="21">
        <v>-178.16</v>
      </c>
      <c r="K56" s="21">
        <v>-163.79</v>
      </c>
      <c r="L56" s="21">
        <v>-178.54</v>
      </c>
      <c r="M56" s="21">
        <v>-181.02278000000001</v>
      </c>
      <c r="N56" s="21">
        <v>-169.71</v>
      </c>
      <c r="O56" s="21">
        <v>-187.43</v>
      </c>
      <c r="Q56" s="21">
        <f t="shared" si="45"/>
        <v>-647.36</v>
      </c>
      <c r="R56" s="21">
        <f t="shared" si="46"/>
        <v>-713.66</v>
      </c>
      <c r="S56" s="21">
        <f t="shared" si="47"/>
        <v>-716.70278000000008</v>
      </c>
      <c r="U56" s="21">
        <f t="shared" si="48"/>
        <v>-647.36</v>
      </c>
      <c r="V56" s="21">
        <f t="shared" si="49"/>
        <v>-713.66</v>
      </c>
      <c r="W56" s="21">
        <f t="shared" si="50"/>
        <v>-716.70278000000008</v>
      </c>
      <c r="X56" s="22"/>
      <c r="Y56" s="22"/>
      <c r="Z56" s="22"/>
      <c r="AA56" s="22"/>
      <c r="AB56" s="36"/>
      <c r="AC56" s="36"/>
      <c r="AD56" s="36"/>
      <c r="AE56" s="36"/>
      <c r="AF56" s="36"/>
      <c r="AG56" s="36"/>
    </row>
    <row r="57" spans="1:33" ht="14.5" customHeight="1" x14ac:dyDescent="0.35">
      <c r="B57" s="29" t="s">
        <v>31</v>
      </c>
      <c r="D57" s="21">
        <v>-86.62</v>
      </c>
      <c r="E57" s="21">
        <v>-112.57</v>
      </c>
      <c r="F57" s="21">
        <v>-131.24</v>
      </c>
      <c r="G57" s="21">
        <v>-140.72999999999999</v>
      </c>
      <c r="H57" s="21">
        <v>-121.36</v>
      </c>
      <c r="I57" s="21">
        <v>-132.16999999999999</v>
      </c>
      <c r="J57" s="21">
        <v>-147.06</v>
      </c>
      <c r="K57" s="21">
        <v>-173.52</v>
      </c>
      <c r="L57" s="21">
        <v>-128.97</v>
      </c>
      <c r="M57" s="21">
        <v>-103.52881699999999</v>
      </c>
      <c r="N57" s="21">
        <v>-166.04</v>
      </c>
      <c r="O57" s="21">
        <v>-144.31</v>
      </c>
      <c r="Q57" s="21">
        <f t="shared" si="45"/>
        <v>-471.15999999999997</v>
      </c>
      <c r="R57" s="21">
        <f t="shared" si="46"/>
        <v>-574.11</v>
      </c>
      <c r="S57" s="21">
        <f t="shared" si="47"/>
        <v>-542.84881700000005</v>
      </c>
      <c r="U57" s="21">
        <f t="shared" si="48"/>
        <v>-471.15999999999997</v>
      </c>
      <c r="V57" s="21">
        <f t="shared" si="49"/>
        <v>-574.11</v>
      </c>
      <c r="W57" s="21">
        <f t="shared" si="50"/>
        <v>-542.84881700000005</v>
      </c>
      <c r="X57" s="22"/>
      <c r="Y57" s="22"/>
      <c r="Z57" s="22"/>
      <c r="AA57" s="22"/>
      <c r="AB57" s="36"/>
      <c r="AC57" s="36"/>
      <c r="AD57" s="36"/>
      <c r="AE57" s="36"/>
      <c r="AF57" s="36"/>
      <c r="AG57" s="36"/>
    </row>
    <row r="58" spans="1:33" ht="14.5" customHeight="1" x14ac:dyDescent="0.35">
      <c r="B58" s="29" t="s">
        <v>32</v>
      </c>
      <c r="D58" s="21">
        <v>-25.26</v>
      </c>
      <c r="E58" s="21">
        <v>-30.07</v>
      </c>
      <c r="F58" s="21">
        <v>-35.46</v>
      </c>
      <c r="G58" s="21">
        <v>-36.86</v>
      </c>
      <c r="H58" s="21">
        <v>-30.04</v>
      </c>
      <c r="I58" s="21">
        <v>-28.62</v>
      </c>
      <c r="J58" s="21">
        <v>-31.72</v>
      </c>
      <c r="K58" s="21">
        <v>-43.35</v>
      </c>
      <c r="L58" s="21">
        <v>-35.96</v>
      </c>
      <c r="M58" s="21">
        <v>-39.960605999999984</v>
      </c>
      <c r="N58" s="21">
        <v>-56.37</v>
      </c>
      <c r="O58" s="21">
        <v>-59.47</v>
      </c>
      <c r="Q58" s="21">
        <f t="shared" si="45"/>
        <v>-127.64999999999999</v>
      </c>
      <c r="R58" s="21">
        <f t="shared" si="46"/>
        <v>-133.72999999999999</v>
      </c>
      <c r="S58" s="21">
        <f t="shared" si="47"/>
        <v>-191.760606</v>
      </c>
      <c r="U58" s="21">
        <f t="shared" si="48"/>
        <v>-127.64999999999999</v>
      </c>
      <c r="V58" s="21">
        <f t="shared" si="49"/>
        <v>-133.72999999999999</v>
      </c>
      <c r="W58" s="21">
        <f t="shared" si="50"/>
        <v>-191.760606</v>
      </c>
      <c r="X58" s="22"/>
      <c r="Y58" s="22"/>
      <c r="Z58" s="22"/>
      <c r="AA58" s="22"/>
      <c r="AB58" s="36"/>
      <c r="AC58" s="36"/>
      <c r="AD58" s="36"/>
      <c r="AE58" s="36"/>
      <c r="AF58" s="36"/>
      <c r="AG58" s="36"/>
    </row>
    <row r="59" spans="1:33" ht="14.5" customHeight="1" x14ac:dyDescent="0.35">
      <c r="B59" s="29" t="s">
        <v>33</v>
      </c>
      <c r="D59" s="21">
        <v>-58.07</v>
      </c>
      <c r="E59" s="21">
        <v>-51.32</v>
      </c>
      <c r="F59" s="21">
        <v>-45.32</v>
      </c>
      <c r="G59" s="21">
        <v>-54.84</v>
      </c>
      <c r="H59" s="21">
        <v>-53.06</v>
      </c>
      <c r="I59" s="21">
        <v>-55.59</v>
      </c>
      <c r="J59" s="21">
        <v>-67.11</v>
      </c>
      <c r="K59" s="21">
        <v>-70.44</v>
      </c>
      <c r="L59" s="21">
        <v>-61.03</v>
      </c>
      <c r="M59" s="21">
        <v>-65.956306999999995</v>
      </c>
      <c r="N59" s="21">
        <v>-66.38</v>
      </c>
      <c r="O59" s="21">
        <v>-113.28</v>
      </c>
      <c r="Q59" s="21">
        <f t="shared" si="45"/>
        <v>-209.55</v>
      </c>
      <c r="R59" s="21">
        <f t="shared" si="46"/>
        <v>-246.2</v>
      </c>
      <c r="S59" s="21">
        <f t="shared" si="47"/>
        <v>-306.64630699999998</v>
      </c>
      <c r="U59" s="21">
        <f t="shared" si="48"/>
        <v>-209.55</v>
      </c>
      <c r="V59" s="21">
        <f t="shared" si="49"/>
        <v>-246.2</v>
      </c>
      <c r="W59" s="21">
        <f t="shared" si="50"/>
        <v>-306.64630699999998</v>
      </c>
      <c r="X59" s="22"/>
      <c r="Y59" s="22"/>
      <c r="Z59" s="22"/>
      <c r="AA59" s="22"/>
      <c r="AB59" s="36"/>
      <c r="AC59" s="36"/>
      <c r="AD59" s="36"/>
      <c r="AE59" s="36"/>
      <c r="AF59" s="36"/>
      <c r="AG59" s="36"/>
    </row>
    <row r="60" spans="1:33" ht="14.5" customHeight="1" x14ac:dyDescent="0.35">
      <c r="B60" s="42"/>
      <c r="D60" s="48"/>
      <c r="E60" s="49"/>
      <c r="F60" s="49"/>
      <c r="G60" s="49"/>
      <c r="H60" s="49"/>
      <c r="I60" s="49"/>
      <c r="J60" s="96"/>
      <c r="K60" s="49"/>
      <c r="L60" s="49"/>
      <c r="M60" s="49"/>
      <c r="N60" s="49"/>
      <c r="O60" s="49"/>
      <c r="Q60" s="46"/>
      <c r="R60" s="46"/>
      <c r="S60" s="46"/>
      <c r="U60" s="50"/>
      <c r="V60" s="50"/>
      <c r="W60" s="50"/>
      <c r="X60" s="1"/>
      <c r="Y60" s="22"/>
      <c r="Z60" s="22"/>
      <c r="AA60" s="22"/>
      <c r="AB60" s="36"/>
      <c r="AC60" s="36"/>
      <c r="AD60" s="36"/>
      <c r="AE60" s="36"/>
      <c r="AF60" s="36"/>
      <c r="AG60" s="36"/>
    </row>
    <row r="61" spans="1:33" ht="14.5" customHeight="1" x14ac:dyDescent="0.35">
      <c r="B61" s="39" t="s">
        <v>34</v>
      </c>
      <c r="D61" s="51">
        <f t="shared" ref="D61:O61" si="51">D47+D52</f>
        <v>718.89000000000033</v>
      </c>
      <c r="E61" s="51">
        <f t="shared" si="51"/>
        <v>811.34000000000015</v>
      </c>
      <c r="F61" s="51">
        <f t="shared" si="51"/>
        <v>1083.7099999999998</v>
      </c>
      <c r="G61" s="51">
        <f t="shared" si="51"/>
        <v>1163.2100000000005</v>
      </c>
      <c r="H61" s="51">
        <f t="shared" si="51"/>
        <v>946.62000000000012</v>
      </c>
      <c r="I61" s="51">
        <f t="shared" si="51"/>
        <v>1039.6200000000001</v>
      </c>
      <c r="J61" s="98">
        <f t="shared" si="51"/>
        <v>1220.5099999999998</v>
      </c>
      <c r="K61" s="51">
        <f t="shared" si="51"/>
        <v>1369.5599999999995</v>
      </c>
      <c r="L61" s="51">
        <f t="shared" si="51"/>
        <v>1030.8300000000002</v>
      </c>
      <c r="M61" s="51">
        <f t="shared" si="51"/>
        <v>1185.2130900000002</v>
      </c>
      <c r="N61" s="51">
        <f t="shared" si="51"/>
        <v>1340.8899999999999</v>
      </c>
      <c r="O61" s="51">
        <f t="shared" si="51"/>
        <v>1261.6799999999998</v>
      </c>
      <c r="Q61" s="40">
        <f>Q47+Q52</f>
        <v>3777.1500000000005</v>
      </c>
      <c r="R61" s="40">
        <f>R47+R52</f>
        <v>4576.3100000000004</v>
      </c>
      <c r="S61" s="40">
        <f>S47+S52</f>
        <v>4818.6130900000016</v>
      </c>
      <c r="U61" s="51">
        <f>U47+U52</f>
        <v>3777.1500000000005</v>
      </c>
      <c r="V61" s="51">
        <f>V47+V52</f>
        <v>4576.3099999999986</v>
      </c>
      <c r="W61" s="51">
        <f>W47+W52</f>
        <v>4818.6130900000016</v>
      </c>
      <c r="X61" s="28"/>
      <c r="Y61" s="22"/>
      <c r="Z61" s="22"/>
      <c r="AA61" s="22"/>
      <c r="AB61" s="36"/>
      <c r="AC61" s="36"/>
      <c r="AD61" s="36"/>
      <c r="AE61" s="36"/>
      <c r="AF61" s="36"/>
      <c r="AG61" s="36"/>
    </row>
    <row r="62" spans="1:33" ht="14.5" customHeight="1" x14ac:dyDescent="0.35">
      <c r="B62" s="52" t="s">
        <v>35</v>
      </c>
      <c r="D62" s="53">
        <f t="shared" ref="D62:O62" si="52">IFERROR(D61/D47,0)</f>
        <v>0.37556617819920085</v>
      </c>
      <c r="E62" s="53">
        <f t="shared" si="52"/>
        <v>0.36694948983283893</v>
      </c>
      <c r="F62" s="53">
        <f t="shared" si="52"/>
        <v>0.40261771546183389</v>
      </c>
      <c r="G62" s="53">
        <f t="shared" si="52"/>
        <v>0.41350050478479117</v>
      </c>
      <c r="H62" s="53">
        <f t="shared" si="52"/>
        <v>0.3769021890602729</v>
      </c>
      <c r="I62" s="53">
        <f t="shared" si="52"/>
        <v>0.39054388087063019</v>
      </c>
      <c r="J62" s="53">
        <f t="shared" si="52"/>
        <v>0.41176272135649483</v>
      </c>
      <c r="K62" s="53">
        <f t="shared" si="52"/>
        <v>0.42863581166514347</v>
      </c>
      <c r="L62" s="53">
        <f t="shared" si="52"/>
        <v>0.37705751532620307</v>
      </c>
      <c r="M62" s="53">
        <f t="shared" si="52"/>
        <v>0.40458859103107897</v>
      </c>
      <c r="N62" s="53">
        <f t="shared" si="52"/>
        <v>0.3965253134610835</v>
      </c>
      <c r="O62" s="53">
        <f t="shared" si="52"/>
        <v>0.36529775554165794</v>
      </c>
      <c r="Q62" s="53">
        <f>IFERROR(Q61/Q47,0)</f>
        <v>0.39223026543287443</v>
      </c>
      <c r="R62" s="53">
        <f>IFERROR(R61/R47,0)</f>
        <v>0.40380999273791279</v>
      </c>
      <c r="S62" s="53">
        <f>IFERROR(S61/S47,0)</f>
        <v>0.38552766599977872</v>
      </c>
      <c r="U62" s="53">
        <f>IFERROR(U61/U47,0)</f>
        <v>0.39223026543287443</v>
      </c>
      <c r="V62" s="53">
        <f>IFERROR(V61/V47,0)</f>
        <v>0.40380999273791274</v>
      </c>
      <c r="W62" s="53">
        <f>IFERROR(W61/W47,0)</f>
        <v>0.38552766599977872</v>
      </c>
      <c r="X62" s="54"/>
      <c r="Y62" s="22"/>
      <c r="Z62" s="22"/>
      <c r="AA62" s="22"/>
      <c r="AB62" s="36"/>
      <c r="AC62" s="36"/>
      <c r="AD62" s="36"/>
      <c r="AE62" s="36"/>
      <c r="AF62" s="36"/>
      <c r="AG62" s="36"/>
    </row>
    <row r="63" spans="1:33" ht="14.5" customHeight="1" x14ac:dyDescent="0.35">
      <c r="B63" s="42"/>
      <c r="D63" s="55"/>
      <c r="E63" s="56"/>
      <c r="F63" s="56"/>
      <c r="G63" s="56"/>
      <c r="H63" s="56"/>
      <c r="I63" s="56"/>
      <c r="J63" s="56"/>
      <c r="K63" s="56"/>
      <c r="L63" s="56"/>
      <c r="M63" s="56"/>
      <c r="N63" s="56"/>
      <c r="O63" s="56"/>
      <c r="Q63" s="46"/>
      <c r="R63" s="46"/>
      <c r="S63" s="46"/>
      <c r="U63" s="57"/>
      <c r="V63" s="57"/>
      <c r="W63" s="57"/>
      <c r="X63" s="1"/>
      <c r="Y63" s="22"/>
      <c r="Z63" s="22"/>
      <c r="AA63" s="22"/>
      <c r="AB63" s="36"/>
      <c r="AC63" s="36"/>
      <c r="AD63" s="36"/>
      <c r="AE63" s="36"/>
      <c r="AF63" s="36"/>
      <c r="AG63" s="36"/>
    </row>
    <row r="64" spans="1:33" ht="14.5" customHeight="1" x14ac:dyDescent="0.35">
      <c r="B64" s="42" t="s">
        <v>36</v>
      </c>
      <c r="D64" s="90">
        <v>9.48</v>
      </c>
      <c r="E64" s="90">
        <v>21.3</v>
      </c>
      <c r="F64" s="90">
        <v>40.85</v>
      </c>
      <c r="G64" s="90">
        <v>85.7</v>
      </c>
      <c r="H64" s="90">
        <v>56.56</v>
      </c>
      <c r="I64" s="90">
        <v>43.49</v>
      </c>
      <c r="J64" s="90">
        <v>23.07</v>
      </c>
      <c r="K64" s="90">
        <f>41.14-0.3</f>
        <v>40.840000000000003</v>
      </c>
      <c r="L64" s="90">
        <v>139.09</v>
      </c>
      <c r="M64" s="90">
        <v>33.922141000000259</v>
      </c>
      <c r="N64" s="90">
        <v>37.369999999999997</v>
      </c>
      <c r="O64" s="90">
        <v>80.849999999999994</v>
      </c>
      <c r="Q64" s="21">
        <f>SUM(D64:G64)</f>
        <v>157.32999999999998</v>
      </c>
      <c r="R64" s="21">
        <f>SUM(H64:K64)</f>
        <v>163.96</v>
      </c>
      <c r="S64" s="21">
        <f>SUM(L64:O64)</f>
        <v>291.2321410000003</v>
      </c>
      <c r="U64" s="21">
        <f>SUM(D64:G64)</f>
        <v>157.32999999999998</v>
      </c>
      <c r="V64" s="21">
        <f>SUM(H64:K64)</f>
        <v>163.96</v>
      </c>
      <c r="W64" s="21">
        <f t="shared" ref="W64:W65" si="53">SUM(L64:O64)</f>
        <v>291.2321410000003</v>
      </c>
      <c r="X64" s="22"/>
      <c r="Y64" s="22"/>
      <c r="Z64" s="22"/>
      <c r="AA64" s="22"/>
      <c r="AB64" s="36"/>
      <c r="AC64" s="36"/>
      <c r="AD64" s="36"/>
      <c r="AE64" s="36"/>
      <c r="AF64" s="36"/>
      <c r="AG64" s="36"/>
    </row>
    <row r="65" spans="1:33" ht="14.5" customHeight="1" x14ac:dyDescent="0.35">
      <c r="B65" s="42" t="s">
        <v>37</v>
      </c>
      <c r="D65" s="90">
        <v>-78.240000000000009</v>
      </c>
      <c r="E65" s="90">
        <v>-93.82</v>
      </c>
      <c r="F65" s="90">
        <v>-105.98</v>
      </c>
      <c r="G65" s="90">
        <v>-172.4</v>
      </c>
      <c r="H65" s="90">
        <v>-68.97</v>
      </c>
      <c r="I65" s="90">
        <v>-66.959999999999994</v>
      </c>
      <c r="J65" s="90">
        <v>-66.95</v>
      </c>
      <c r="K65" s="90">
        <v>-103.13</v>
      </c>
      <c r="L65" s="90">
        <v>-90.31</v>
      </c>
      <c r="M65" s="90">
        <v>-90.42642961</v>
      </c>
      <c r="N65" s="90">
        <v>-91.8</v>
      </c>
      <c r="O65" s="90">
        <v>-116.73</v>
      </c>
      <c r="Q65" s="21">
        <f>SUM(D65:G65)</f>
        <v>-450.44000000000005</v>
      </c>
      <c r="R65" s="21">
        <f>SUM(H65:K65)</f>
        <v>-306.01</v>
      </c>
      <c r="S65" s="21">
        <f>SUM(L65:O65)</f>
        <v>-389.26642961000005</v>
      </c>
      <c r="U65" s="21">
        <f>SUM(D65:G65)</f>
        <v>-450.44000000000005</v>
      </c>
      <c r="V65" s="21">
        <f>SUM(H65:K65)</f>
        <v>-306.01</v>
      </c>
      <c r="W65" s="21">
        <f t="shared" si="53"/>
        <v>-389.26642961000005</v>
      </c>
      <c r="X65" s="22"/>
      <c r="Y65" s="22"/>
      <c r="Z65" s="22"/>
      <c r="AA65" s="22"/>
      <c r="AB65" s="36"/>
      <c r="AC65" s="36"/>
      <c r="AD65" s="36"/>
      <c r="AE65" s="36"/>
      <c r="AF65" s="36"/>
      <c r="AG65" s="36"/>
    </row>
    <row r="66" spans="1:33" s="20" customFormat="1" ht="14.5" customHeight="1" x14ac:dyDescent="0.35">
      <c r="A66"/>
      <c r="B66" s="58" t="s">
        <v>38</v>
      </c>
      <c r="C66"/>
      <c r="D66" s="91">
        <f>D64+D65</f>
        <v>-68.760000000000005</v>
      </c>
      <c r="E66" s="91">
        <f t="shared" ref="E66:W66" si="54">E64+E65</f>
        <v>-72.52</v>
      </c>
      <c r="F66" s="91">
        <f t="shared" si="54"/>
        <v>-65.13</v>
      </c>
      <c r="G66" s="91">
        <f t="shared" si="54"/>
        <v>-86.7</v>
      </c>
      <c r="H66" s="91">
        <f t="shared" si="54"/>
        <v>-12.409999999999997</v>
      </c>
      <c r="I66" s="91">
        <f t="shared" si="54"/>
        <v>-23.469999999999992</v>
      </c>
      <c r="J66" s="91">
        <f t="shared" si="54"/>
        <v>-43.88</v>
      </c>
      <c r="K66" s="91">
        <f t="shared" si="54"/>
        <v>-62.289999999999992</v>
      </c>
      <c r="L66" s="91">
        <f t="shared" si="54"/>
        <v>48.78</v>
      </c>
      <c r="M66" s="91">
        <f t="shared" si="54"/>
        <v>-56.50428860999974</v>
      </c>
      <c r="N66" s="91">
        <f t="shared" si="54"/>
        <v>-54.43</v>
      </c>
      <c r="O66" s="91">
        <f t="shared" si="54"/>
        <v>-35.88000000000001</v>
      </c>
      <c r="P66"/>
      <c r="Q66" s="59">
        <f t="shared" si="54"/>
        <v>-293.11000000000007</v>
      </c>
      <c r="R66" s="59">
        <f t="shared" si="54"/>
        <v>-142.04999999999998</v>
      </c>
      <c r="S66" s="59">
        <f t="shared" si="54"/>
        <v>-98.034288609999749</v>
      </c>
      <c r="T66"/>
      <c r="U66" s="59">
        <f t="shared" si="54"/>
        <v>-293.11000000000007</v>
      </c>
      <c r="V66" s="59">
        <f t="shared" si="54"/>
        <v>-142.04999999999998</v>
      </c>
      <c r="W66" s="59">
        <f t="shared" si="54"/>
        <v>-98.034288609999749</v>
      </c>
      <c r="X66" s="28"/>
      <c r="Y66" s="22"/>
      <c r="Z66" s="22"/>
      <c r="AA66" s="22"/>
      <c r="AB66" s="36"/>
      <c r="AC66" s="36"/>
      <c r="AD66" s="36"/>
      <c r="AE66" s="36"/>
      <c r="AF66" s="36"/>
      <c r="AG66" s="36"/>
    </row>
    <row r="67" spans="1:33" ht="14.5" customHeight="1" x14ac:dyDescent="0.35">
      <c r="B67" s="42"/>
      <c r="D67" s="60"/>
      <c r="E67" s="61"/>
      <c r="F67" s="61"/>
      <c r="G67" s="61"/>
      <c r="H67" s="61"/>
      <c r="I67" s="61"/>
      <c r="J67" s="61"/>
      <c r="K67" s="61"/>
      <c r="L67" s="61"/>
      <c r="M67" s="61"/>
      <c r="N67" s="61"/>
      <c r="O67" s="61"/>
      <c r="Q67" s="46"/>
      <c r="R67" s="46"/>
      <c r="S67" s="46"/>
      <c r="U67" s="93"/>
      <c r="V67" s="93"/>
      <c r="W67" s="93"/>
      <c r="X67" s="1"/>
      <c r="Y67" s="22"/>
      <c r="Z67" s="22"/>
      <c r="AA67" s="22"/>
      <c r="AB67" s="36"/>
      <c r="AC67" s="36"/>
      <c r="AD67" s="36"/>
      <c r="AE67" s="36"/>
      <c r="AF67" s="36"/>
      <c r="AG67" s="36"/>
    </row>
    <row r="68" spans="1:33" ht="29" x14ac:dyDescent="0.35">
      <c r="B68" s="62" t="s">
        <v>39</v>
      </c>
      <c r="D68" s="63">
        <f t="shared" ref="D68:O68" si="55">D61+D66</f>
        <v>650.13000000000034</v>
      </c>
      <c r="E68" s="63">
        <f t="shared" si="55"/>
        <v>738.82000000000016</v>
      </c>
      <c r="F68" s="63">
        <f t="shared" si="55"/>
        <v>1018.5799999999998</v>
      </c>
      <c r="G68" s="63">
        <f t="shared" si="55"/>
        <v>1076.5100000000004</v>
      </c>
      <c r="H68" s="63">
        <f t="shared" si="55"/>
        <v>934.21000000000015</v>
      </c>
      <c r="I68" s="63">
        <f t="shared" si="55"/>
        <v>1016.1500000000001</v>
      </c>
      <c r="J68" s="63">
        <f t="shared" si="55"/>
        <v>1176.6299999999997</v>
      </c>
      <c r="K68" s="63">
        <f t="shared" si="55"/>
        <v>1307.2699999999995</v>
      </c>
      <c r="L68" s="63">
        <f t="shared" si="55"/>
        <v>1079.6100000000001</v>
      </c>
      <c r="M68" s="63">
        <f t="shared" si="55"/>
        <v>1128.7088013900004</v>
      </c>
      <c r="N68" s="63">
        <f t="shared" si="55"/>
        <v>1286.4599999999998</v>
      </c>
      <c r="O68" s="63">
        <f t="shared" si="55"/>
        <v>1225.7999999999997</v>
      </c>
      <c r="Q68" s="63">
        <f>Q61+Q66</f>
        <v>3484.0400000000004</v>
      </c>
      <c r="R68" s="63">
        <f>R61+R66</f>
        <v>4434.26</v>
      </c>
      <c r="S68" s="63">
        <f>S61+S66</f>
        <v>4720.5788013900019</v>
      </c>
      <c r="U68" s="63">
        <f>U61+U66</f>
        <v>3484.0400000000004</v>
      </c>
      <c r="V68" s="63">
        <f>V61+V66</f>
        <v>4434.2599999999984</v>
      </c>
      <c r="W68" s="63">
        <f>W61+W66</f>
        <v>4720.5788013900019</v>
      </c>
      <c r="X68" s="64"/>
      <c r="Y68" s="22"/>
      <c r="Z68" s="22"/>
      <c r="AA68" s="22"/>
      <c r="AB68" s="36"/>
      <c r="AC68" s="36"/>
      <c r="AD68" s="36"/>
      <c r="AE68" s="36"/>
      <c r="AF68" s="36"/>
      <c r="AG68" s="36"/>
    </row>
    <row r="69" spans="1:33" s="65" customFormat="1" ht="14.5" customHeight="1" x14ac:dyDescent="0.35">
      <c r="A69"/>
      <c r="B69" s="52" t="s">
        <v>35</v>
      </c>
      <c r="C69"/>
      <c r="D69" s="53">
        <f t="shared" ref="D69:O69" si="56">IFERROR(D68/(D47+D64),0)</f>
        <v>0.33797039971304266</v>
      </c>
      <c r="E69" s="53">
        <f t="shared" si="56"/>
        <v>0.33096212942472925</v>
      </c>
      <c r="F69" s="53">
        <f t="shared" si="56"/>
        <v>0.3727635031527789</v>
      </c>
      <c r="G69" s="53">
        <f t="shared" si="56"/>
        <v>0.37136657490392522</v>
      </c>
      <c r="H69" s="53">
        <f t="shared" si="56"/>
        <v>0.36376910916071559</v>
      </c>
      <c r="I69" s="53">
        <f t="shared" si="56"/>
        <v>0.37559093244427039</v>
      </c>
      <c r="J69" s="53">
        <f t="shared" si="56"/>
        <v>0.39389323709987334</v>
      </c>
      <c r="K69" s="53">
        <f t="shared" si="56"/>
        <v>0.40397713226205184</v>
      </c>
      <c r="L69" s="53">
        <f t="shared" si="56"/>
        <v>0.37578185640643658</v>
      </c>
      <c r="M69" s="53">
        <f t="shared" si="56"/>
        <v>0.38088946678252661</v>
      </c>
      <c r="N69" s="53">
        <f t="shared" si="56"/>
        <v>0.37627121618499138</v>
      </c>
      <c r="O69" s="53">
        <f t="shared" si="56"/>
        <v>0.34679137350092926</v>
      </c>
      <c r="P69"/>
      <c r="Q69" s="53">
        <f>IFERROR(Q68/(Q47+Q64),0)</f>
        <v>0.35597705588693879</v>
      </c>
      <c r="R69" s="53">
        <f>IFERROR(R68/(R47+R64),0)</f>
        <v>0.38569548543549986</v>
      </c>
      <c r="S69" s="53">
        <f>IFERROR(S68/(S47+S64),0)</f>
        <v>0.36908414253892513</v>
      </c>
      <c r="T69"/>
      <c r="U69" s="53">
        <f>IFERROR(U68/(U47+U64),0)</f>
        <v>0.35597705588693879</v>
      </c>
      <c r="V69" s="53">
        <f>IFERROR(V68/(V47+V64),0)</f>
        <v>0.38569548543549975</v>
      </c>
      <c r="W69" s="53">
        <f>IFERROR(W68/(W47+W64),0)</f>
        <v>0.36908414253892513</v>
      </c>
      <c r="X69" s="54"/>
      <c r="Y69" s="22"/>
      <c r="Z69" s="22"/>
      <c r="AA69" s="22"/>
      <c r="AB69" s="36"/>
    </row>
    <row r="70" spans="1:33" ht="14.5" customHeight="1" x14ac:dyDescent="0.35">
      <c r="B70" s="42"/>
      <c r="D70" s="66"/>
      <c r="E70" s="67"/>
      <c r="F70" s="67"/>
      <c r="G70" s="67"/>
      <c r="H70" s="67"/>
      <c r="I70" s="67"/>
      <c r="J70" s="67"/>
      <c r="K70" s="67"/>
      <c r="L70" s="67"/>
      <c r="M70" s="67"/>
      <c r="N70" s="67"/>
      <c r="O70" s="67"/>
      <c r="Q70" s="46"/>
      <c r="R70" s="46"/>
      <c r="S70" s="46"/>
      <c r="U70" s="95"/>
      <c r="V70" s="45"/>
      <c r="W70" s="45"/>
      <c r="X70" s="1"/>
      <c r="Y70" s="22"/>
      <c r="Z70" s="22"/>
      <c r="AA70" s="22"/>
      <c r="AB70" s="36"/>
    </row>
    <row r="71" spans="1:33" ht="14.5" customHeight="1" x14ac:dyDescent="0.35">
      <c r="B71" s="42" t="s">
        <v>40</v>
      </c>
      <c r="D71" s="21">
        <v>-114.88</v>
      </c>
      <c r="E71" s="21">
        <v>-114.88</v>
      </c>
      <c r="F71" s="21">
        <v>-114.88</v>
      </c>
      <c r="G71" s="21">
        <v>-114.87</v>
      </c>
      <c r="H71" s="21">
        <v>-44.35</v>
      </c>
      <c r="I71" s="21">
        <v>-44.34</v>
      </c>
      <c r="J71" s="21">
        <v>-44.35</v>
      </c>
      <c r="K71" s="21">
        <v>-44.35</v>
      </c>
      <c r="L71" s="21">
        <v>-23.74</v>
      </c>
      <c r="M71" s="21">
        <v>-23.739059999999998</v>
      </c>
      <c r="N71" s="21">
        <v>-23.74</v>
      </c>
      <c r="O71" s="21">
        <v>-23.74</v>
      </c>
      <c r="Q71" s="21">
        <f>SUM(D71:G71)</f>
        <v>-459.51</v>
      </c>
      <c r="R71" s="21">
        <f>SUM(H71:K71)</f>
        <v>-177.39</v>
      </c>
      <c r="S71" s="21">
        <f>SUM(L71:O71)</f>
        <v>-94.959059999999994</v>
      </c>
      <c r="U71" s="35">
        <f>SUM(D71:G71)</f>
        <v>-459.51</v>
      </c>
      <c r="V71" s="21">
        <f>SUM(H71:K71)</f>
        <v>-177.39</v>
      </c>
      <c r="W71" s="21">
        <f t="shared" ref="W71" si="57">SUM(L71:O71)</f>
        <v>-94.959059999999994</v>
      </c>
      <c r="X71" s="22"/>
      <c r="Y71" s="22"/>
      <c r="Z71" s="22"/>
      <c r="AA71" s="22"/>
      <c r="AB71" s="36"/>
      <c r="AC71" s="88"/>
      <c r="AD71" s="88"/>
      <c r="AE71" s="88"/>
      <c r="AF71" s="88"/>
      <c r="AG71" s="88"/>
    </row>
    <row r="72" spans="1:33" ht="14.5" customHeight="1" x14ac:dyDescent="0.35">
      <c r="B72" s="62" t="s">
        <v>41</v>
      </c>
      <c r="D72" s="63">
        <f>D68+D71</f>
        <v>535.25000000000034</v>
      </c>
      <c r="E72" s="63">
        <f t="shared" ref="E72:O72" si="58">E68+E71</f>
        <v>623.94000000000017</v>
      </c>
      <c r="F72" s="63">
        <f t="shared" si="58"/>
        <v>903.69999999999982</v>
      </c>
      <c r="G72" s="63">
        <f t="shared" si="58"/>
        <v>961.64000000000044</v>
      </c>
      <c r="H72" s="63">
        <f t="shared" si="58"/>
        <v>889.86000000000013</v>
      </c>
      <c r="I72" s="63">
        <f t="shared" si="58"/>
        <v>971.81000000000006</v>
      </c>
      <c r="J72" s="63">
        <f t="shared" si="58"/>
        <v>1132.2799999999997</v>
      </c>
      <c r="K72" s="63">
        <f t="shared" si="58"/>
        <v>1262.9199999999996</v>
      </c>
      <c r="L72" s="63">
        <f t="shared" si="58"/>
        <v>1055.8700000000001</v>
      </c>
      <c r="M72" s="63">
        <f t="shared" si="58"/>
        <v>1104.9697413900003</v>
      </c>
      <c r="N72" s="63">
        <f t="shared" si="58"/>
        <v>1262.7199999999998</v>
      </c>
      <c r="O72" s="63">
        <f t="shared" si="58"/>
        <v>1202.0599999999997</v>
      </c>
      <c r="Q72" s="63">
        <f t="shared" ref="Q72:S72" si="59">Q68+Q71</f>
        <v>3024.5300000000007</v>
      </c>
      <c r="R72" s="63">
        <f t="shared" si="59"/>
        <v>4256.87</v>
      </c>
      <c r="S72" s="63">
        <f t="shared" si="59"/>
        <v>4625.6197413900018</v>
      </c>
      <c r="U72" s="63">
        <f t="shared" ref="U72:W72" si="60">U68+U71</f>
        <v>3024.5300000000007</v>
      </c>
      <c r="V72" s="63">
        <f t="shared" si="60"/>
        <v>4256.8699999999981</v>
      </c>
      <c r="W72" s="63">
        <f t="shared" si="60"/>
        <v>4625.6197413900018</v>
      </c>
      <c r="X72" s="64"/>
      <c r="Y72" s="22"/>
      <c r="Z72" s="22"/>
      <c r="AA72" s="22"/>
      <c r="AB72" s="36"/>
      <c r="AD72" s="41"/>
      <c r="AE72" s="41"/>
    </row>
    <row r="73" spans="1:33" ht="14.5" customHeight="1" x14ac:dyDescent="0.35">
      <c r="B73" s="42"/>
      <c r="D73" s="66"/>
      <c r="E73" s="67"/>
      <c r="F73" s="67"/>
      <c r="G73" s="67"/>
      <c r="H73" s="67"/>
      <c r="I73" s="67"/>
      <c r="J73" s="67"/>
      <c r="K73" s="67"/>
      <c r="L73" s="67"/>
      <c r="M73" s="67"/>
      <c r="N73" s="67"/>
      <c r="O73" s="67"/>
      <c r="Q73" s="46"/>
      <c r="R73" s="46"/>
      <c r="S73" s="46"/>
      <c r="U73" s="45"/>
      <c r="V73" s="45"/>
      <c r="W73" s="45"/>
      <c r="X73" s="1"/>
      <c r="Y73" s="22"/>
      <c r="Z73" s="22"/>
      <c r="AA73" s="22"/>
      <c r="AB73" s="36"/>
    </row>
    <row r="74" spans="1:33" ht="14.5" customHeight="1" x14ac:dyDescent="0.35">
      <c r="B74" s="42" t="s">
        <v>42</v>
      </c>
      <c r="D74" s="21">
        <v>-62.62</v>
      </c>
      <c r="E74" s="21">
        <v>-83.4</v>
      </c>
      <c r="F74" s="21">
        <v>0</v>
      </c>
      <c r="G74" s="21">
        <v>0</v>
      </c>
      <c r="H74" s="21">
        <v>0</v>
      </c>
      <c r="I74" s="21">
        <v>0</v>
      </c>
      <c r="J74" s="21">
        <v>0</v>
      </c>
      <c r="K74" s="21">
        <v>0</v>
      </c>
      <c r="L74" s="21">
        <v>0</v>
      </c>
      <c r="M74" s="21">
        <v>0</v>
      </c>
      <c r="N74" s="21">
        <v>0</v>
      </c>
      <c r="O74" s="21">
        <v>0</v>
      </c>
      <c r="Q74" s="21">
        <f>SUM(D74:G74)</f>
        <v>-146.02000000000001</v>
      </c>
      <c r="R74" s="21">
        <f>SUM(H74:K74)</f>
        <v>0</v>
      </c>
      <c r="S74" s="21">
        <f>SUM(L74:O74)</f>
        <v>0</v>
      </c>
      <c r="U74" s="21">
        <f>SUM(D74:G74)</f>
        <v>-146.02000000000001</v>
      </c>
      <c r="V74" s="21">
        <f>SUM(H74:K74)</f>
        <v>0</v>
      </c>
      <c r="W74" s="21">
        <f t="shared" ref="W74" si="61">SUM(L74:O74)</f>
        <v>0</v>
      </c>
      <c r="X74" s="22"/>
      <c r="Y74" s="22"/>
      <c r="Z74" s="22"/>
      <c r="AA74" s="22"/>
      <c r="AB74" s="36"/>
      <c r="AC74" s="88"/>
      <c r="AD74" s="88"/>
      <c r="AE74" s="88"/>
      <c r="AF74" s="88"/>
      <c r="AG74" s="88"/>
    </row>
    <row r="75" spans="1:33" ht="14.5" customHeight="1" x14ac:dyDescent="0.35">
      <c r="B75" s="42"/>
      <c r="D75" s="66"/>
      <c r="E75" s="94"/>
      <c r="F75" s="67"/>
      <c r="G75" s="67"/>
      <c r="H75" s="67"/>
      <c r="I75" s="67"/>
      <c r="J75" s="67"/>
      <c r="K75" s="67"/>
      <c r="L75" s="67"/>
      <c r="M75" s="67"/>
      <c r="N75" s="67"/>
      <c r="O75" s="67"/>
      <c r="Q75" s="46"/>
      <c r="R75" s="46"/>
      <c r="S75" s="46"/>
      <c r="U75" s="45"/>
      <c r="V75" s="45"/>
      <c r="W75" s="45"/>
      <c r="X75" s="1"/>
      <c r="Y75" s="22"/>
      <c r="Z75" s="22"/>
      <c r="AA75" s="22"/>
      <c r="AB75" s="36"/>
    </row>
    <row r="76" spans="1:33" ht="14.5" customHeight="1" x14ac:dyDescent="0.35">
      <c r="B76" s="39" t="s">
        <v>43</v>
      </c>
      <c r="D76" s="40">
        <f>D72+D74</f>
        <v>472.63000000000034</v>
      </c>
      <c r="E76" s="40">
        <f t="shared" ref="E76:O76" si="62">E72+E74</f>
        <v>540.54000000000019</v>
      </c>
      <c r="F76" s="40">
        <f t="shared" si="62"/>
        <v>903.69999999999982</v>
      </c>
      <c r="G76" s="40">
        <f t="shared" si="62"/>
        <v>961.64000000000044</v>
      </c>
      <c r="H76" s="40">
        <f t="shared" si="62"/>
        <v>889.86000000000013</v>
      </c>
      <c r="I76" s="40">
        <f t="shared" si="62"/>
        <v>971.81000000000006</v>
      </c>
      <c r="J76" s="40">
        <f t="shared" si="62"/>
        <v>1132.2799999999997</v>
      </c>
      <c r="K76" s="40">
        <f t="shared" si="62"/>
        <v>1262.9199999999996</v>
      </c>
      <c r="L76" s="40">
        <f t="shared" si="62"/>
        <v>1055.8700000000001</v>
      </c>
      <c r="M76" s="40">
        <f t="shared" si="62"/>
        <v>1104.9697413900003</v>
      </c>
      <c r="N76" s="40">
        <f t="shared" si="62"/>
        <v>1262.7199999999998</v>
      </c>
      <c r="O76" s="40">
        <f t="shared" si="62"/>
        <v>1202.0599999999997</v>
      </c>
      <c r="Q76" s="40">
        <f t="shared" ref="Q76:S76" si="63">Q72+Q74</f>
        <v>2878.5100000000007</v>
      </c>
      <c r="R76" s="40">
        <f t="shared" si="63"/>
        <v>4256.87</v>
      </c>
      <c r="S76" s="40">
        <f t="shared" si="63"/>
        <v>4625.6197413900018</v>
      </c>
      <c r="U76" s="40">
        <f t="shared" ref="U76:V76" si="64">U72+U74</f>
        <v>2878.5100000000007</v>
      </c>
      <c r="V76" s="40">
        <f t="shared" si="64"/>
        <v>4256.8699999999981</v>
      </c>
      <c r="W76" s="40">
        <f t="shared" ref="W76" si="65">W72+W74</f>
        <v>4625.6197413900018</v>
      </c>
      <c r="X76" s="28"/>
      <c r="Y76" s="22"/>
      <c r="Z76" s="22"/>
      <c r="AA76" s="22"/>
      <c r="AB76" s="36"/>
    </row>
    <row r="77" spans="1:33" s="65" customFormat="1" ht="14.5" customHeight="1" x14ac:dyDescent="0.35">
      <c r="A77"/>
      <c r="B77" s="52" t="s">
        <v>35</v>
      </c>
      <c r="C77"/>
      <c r="D77" s="53">
        <f t="shared" ref="D77:O77" si="66">IFERROR(D76/(D47+D64),0)</f>
        <v>0.24569693756075769</v>
      </c>
      <c r="E77" s="53">
        <f t="shared" si="66"/>
        <v>0.24214053414802411</v>
      </c>
      <c r="F77" s="53">
        <f t="shared" si="66"/>
        <v>0.33072157100980415</v>
      </c>
      <c r="G77" s="53">
        <f t="shared" si="66"/>
        <v>0.33173955940085154</v>
      </c>
      <c r="H77" s="53">
        <f t="shared" si="66"/>
        <v>0.34649980141269565</v>
      </c>
      <c r="I77" s="53">
        <f t="shared" si="66"/>
        <v>0.35920191316111438</v>
      </c>
      <c r="J77" s="53">
        <f t="shared" si="66"/>
        <v>0.37904645853279673</v>
      </c>
      <c r="K77" s="53">
        <f t="shared" si="66"/>
        <v>0.39027194066749066</v>
      </c>
      <c r="L77" s="53">
        <f t="shared" si="66"/>
        <v>0.36751863054608996</v>
      </c>
      <c r="M77" s="53">
        <f t="shared" si="66"/>
        <v>0.37287858045455319</v>
      </c>
      <c r="N77" s="53">
        <f t="shared" si="66"/>
        <v>0.3693276045124701</v>
      </c>
      <c r="O77" s="53">
        <f t="shared" si="66"/>
        <v>0.34007508437797929</v>
      </c>
      <c r="P77"/>
      <c r="Q77" s="53">
        <f t="shared" ref="Q77:S77" si="67">IFERROR(Q76/(Q47+Q64),0)</f>
        <v>0.29410785040961418</v>
      </c>
      <c r="R77" s="53">
        <f t="shared" si="67"/>
        <v>0.3702659611943856</v>
      </c>
      <c r="S77" s="53">
        <f t="shared" si="67"/>
        <v>0.36165965399398603</v>
      </c>
      <c r="T77"/>
      <c r="U77" s="53">
        <f>IFERROR(U76/(U47+U64),0)</f>
        <v>0.29410785040961418</v>
      </c>
      <c r="V77" s="53">
        <f>IFERROR(V76/(V47+V64),0)</f>
        <v>0.37026596119438548</v>
      </c>
      <c r="W77" s="53">
        <f>IFERROR(W76/(W47+W64),0)</f>
        <v>0.36165965399398603</v>
      </c>
      <c r="X77" s="54"/>
      <c r="Y77" s="22"/>
      <c r="Z77" s="22"/>
      <c r="AA77" s="22"/>
      <c r="AB77" s="36"/>
    </row>
    <row r="78" spans="1:33" ht="14.5" customHeight="1" x14ac:dyDescent="0.35">
      <c r="B78" s="42"/>
      <c r="D78" s="66"/>
      <c r="E78" s="67"/>
      <c r="F78" s="67"/>
      <c r="G78" s="67"/>
      <c r="H78" s="67"/>
      <c r="I78" s="67"/>
      <c r="J78" s="67"/>
      <c r="K78" s="67"/>
      <c r="L78" s="67"/>
      <c r="M78" s="67"/>
      <c r="N78" s="67"/>
      <c r="O78" s="67"/>
      <c r="Q78" s="46"/>
      <c r="R78" s="46"/>
      <c r="S78" s="46"/>
      <c r="U78" s="45"/>
      <c r="V78" s="45"/>
      <c r="W78" s="45"/>
      <c r="X78" s="1"/>
      <c r="Y78" s="22"/>
      <c r="Z78" s="22"/>
      <c r="AA78" s="22"/>
      <c r="AB78" s="36"/>
    </row>
    <row r="79" spans="1:33" ht="14.5" customHeight="1" x14ac:dyDescent="0.35">
      <c r="B79" s="42" t="s">
        <v>44</v>
      </c>
      <c r="D79" s="21">
        <v>-230.05</v>
      </c>
      <c r="E79" s="21">
        <v>-278.85000000000002</v>
      </c>
      <c r="F79" s="21">
        <v>-312.36</v>
      </c>
      <c r="G79" s="21">
        <v>-315.43</v>
      </c>
      <c r="H79" s="21">
        <v>-299.33</v>
      </c>
      <c r="I79" s="21">
        <v>-288.29000000000002</v>
      </c>
      <c r="J79" s="21">
        <v>-291.06</v>
      </c>
      <c r="K79" s="21">
        <v>-289.60000000000002</v>
      </c>
      <c r="L79" s="21">
        <v>-290.66000000000003</v>
      </c>
      <c r="M79" s="21">
        <v>-296.13</v>
      </c>
      <c r="N79" s="21">
        <v>-298.31</v>
      </c>
      <c r="O79" s="21">
        <v>-381.55</v>
      </c>
      <c r="Q79" s="21">
        <f>SUM(D79:G79)</f>
        <v>-1136.69</v>
      </c>
      <c r="R79" s="21">
        <f>SUM(H79:K79)</f>
        <v>-1168.2800000000002</v>
      </c>
      <c r="S79" s="21">
        <f>SUM(L79:O79)</f>
        <v>-1266.6499999999999</v>
      </c>
      <c r="U79" s="21">
        <f>SUM(D79:G79)</f>
        <v>-1136.69</v>
      </c>
      <c r="V79" s="21">
        <f>SUM(H79:K79)</f>
        <v>-1168.2800000000002</v>
      </c>
      <c r="W79" s="21">
        <f t="shared" ref="W79:W80" si="68">SUM(L79:O79)</f>
        <v>-1266.6499999999999</v>
      </c>
      <c r="X79" s="22"/>
      <c r="Y79" s="22"/>
      <c r="Z79" s="22"/>
      <c r="AA79" s="22"/>
      <c r="AB79" s="36"/>
      <c r="AC79" s="88"/>
      <c r="AD79" s="88"/>
      <c r="AE79" s="88"/>
      <c r="AF79" s="88"/>
      <c r="AG79" s="88"/>
    </row>
    <row r="80" spans="1:33" ht="14.5" customHeight="1" x14ac:dyDescent="0.35">
      <c r="B80" s="42" t="s">
        <v>45</v>
      </c>
      <c r="D80" s="21">
        <v>-1077.3900000000001</v>
      </c>
      <c r="E80" s="21">
        <v>-1146.0999999999999</v>
      </c>
      <c r="F80" s="21">
        <v>-651.09</v>
      </c>
      <c r="G80" s="21">
        <v>-576.52</v>
      </c>
      <c r="H80" s="21">
        <v>-555.69000000000005</v>
      </c>
      <c r="I80" s="21">
        <v>-561.54</v>
      </c>
      <c r="J80" s="21">
        <v>-617.01</v>
      </c>
      <c r="K80" s="21">
        <v>-553.36</v>
      </c>
      <c r="L80" s="21">
        <v>-506.16</v>
      </c>
      <c r="M80" s="21">
        <v>-427.02</v>
      </c>
      <c r="N80" s="21">
        <v>-402.7</v>
      </c>
      <c r="O80" s="21">
        <v>-373.26</v>
      </c>
      <c r="Q80" s="21">
        <f>SUM(D80:G80)</f>
        <v>-3451.1</v>
      </c>
      <c r="R80" s="21">
        <f>SUM(H80:K80)</f>
        <v>-2287.6</v>
      </c>
      <c r="S80" s="21">
        <f>SUM(L80:O80)</f>
        <v>-1709.14</v>
      </c>
      <c r="U80" s="21">
        <f>SUM(D80:G80)</f>
        <v>-3451.1</v>
      </c>
      <c r="V80" s="21">
        <f>SUM(H80:K80)</f>
        <v>-2287.6</v>
      </c>
      <c r="W80" s="21">
        <f t="shared" si="68"/>
        <v>-1709.14</v>
      </c>
      <c r="X80" s="22"/>
      <c r="Y80" s="22"/>
      <c r="Z80" s="22"/>
      <c r="AA80" s="22"/>
      <c r="AB80" s="36"/>
      <c r="AC80" s="88"/>
      <c r="AD80" s="88"/>
      <c r="AE80" s="88"/>
      <c r="AF80" s="88"/>
      <c r="AG80" s="88"/>
    </row>
    <row r="81" spans="1:33" ht="14.5" customHeight="1" x14ac:dyDescent="0.35">
      <c r="B81" s="42"/>
      <c r="D81" s="66"/>
      <c r="E81" s="67"/>
      <c r="F81" s="67"/>
      <c r="G81" s="67"/>
      <c r="H81" s="67"/>
      <c r="I81" s="67"/>
      <c r="J81" s="67"/>
      <c r="K81" s="67"/>
      <c r="L81" s="67"/>
      <c r="M81" s="67"/>
      <c r="N81" s="67"/>
      <c r="O81" s="67"/>
      <c r="Q81" s="46"/>
      <c r="R81" s="46"/>
      <c r="S81" s="46"/>
      <c r="U81" s="45"/>
      <c r="V81" s="45"/>
      <c r="W81" s="45"/>
      <c r="X81" s="1"/>
      <c r="Y81" s="22"/>
      <c r="Z81" s="22"/>
      <c r="AA81" s="22"/>
      <c r="AB81" s="36"/>
    </row>
    <row r="82" spans="1:33" ht="14.5" customHeight="1" x14ac:dyDescent="0.35">
      <c r="B82" s="39" t="s">
        <v>46</v>
      </c>
      <c r="D82" s="40">
        <f t="shared" ref="D82:O82" si="69">D76+D79+D80</f>
        <v>-834.80999999999972</v>
      </c>
      <c r="E82" s="40">
        <f t="shared" si="69"/>
        <v>-884.40999999999974</v>
      </c>
      <c r="F82" s="40">
        <f t="shared" si="69"/>
        <v>-59.750000000000227</v>
      </c>
      <c r="G82" s="40">
        <f t="shared" si="69"/>
        <v>69.690000000000509</v>
      </c>
      <c r="H82" s="40">
        <f t="shared" si="69"/>
        <v>34.840000000000146</v>
      </c>
      <c r="I82" s="40">
        <f t="shared" si="69"/>
        <v>121.98000000000002</v>
      </c>
      <c r="J82" s="40">
        <f t="shared" si="69"/>
        <v>224.20999999999981</v>
      </c>
      <c r="K82" s="40">
        <f t="shared" si="69"/>
        <v>419.95999999999958</v>
      </c>
      <c r="L82" s="40">
        <f t="shared" si="69"/>
        <v>259.05</v>
      </c>
      <c r="M82" s="40">
        <f t="shared" si="69"/>
        <v>381.81974139000033</v>
      </c>
      <c r="N82" s="40">
        <f t="shared" si="69"/>
        <v>561.70999999999981</v>
      </c>
      <c r="O82" s="40">
        <f t="shared" si="69"/>
        <v>447.24999999999977</v>
      </c>
      <c r="Q82" s="40">
        <f t="shared" ref="Q82:S82" si="70">Q76+Q79+Q80</f>
        <v>-1709.2799999999993</v>
      </c>
      <c r="R82" s="40">
        <f t="shared" si="70"/>
        <v>800.98999999999978</v>
      </c>
      <c r="S82" s="40">
        <f t="shared" si="70"/>
        <v>1649.829741390002</v>
      </c>
      <c r="U82" s="40">
        <f t="shared" ref="U82:W82" si="71">U76+U79+U80</f>
        <v>-1709.2799999999993</v>
      </c>
      <c r="V82" s="40">
        <f t="shared" si="71"/>
        <v>800.98999999999796</v>
      </c>
      <c r="W82" s="40">
        <f t="shared" si="71"/>
        <v>1649.829741390002</v>
      </c>
      <c r="X82" s="28"/>
      <c r="Y82" s="22"/>
      <c r="Z82" s="22"/>
      <c r="AA82" s="22"/>
      <c r="AB82" s="36"/>
      <c r="AD82" s="41"/>
      <c r="AE82" s="41"/>
    </row>
    <row r="83" spans="1:33" ht="14.5" customHeight="1" x14ac:dyDescent="0.35">
      <c r="B83" s="42"/>
      <c r="D83" s="66"/>
      <c r="E83" s="67"/>
      <c r="F83" s="67"/>
      <c r="G83" s="67"/>
      <c r="H83" s="67"/>
      <c r="I83" s="67"/>
      <c r="J83" s="67"/>
      <c r="K83" s="67"/>
      <c r="L83" s="67"/>
      <c r="M83" s="67"/>
      <c r="N83" s="67"/>
      <c r="O83" s="67"/>
      <c r="Q83" s="46"/>
      <c r="R83" s="46"/>
      <c r="S83" s="46"/>
      <c r="U83" s="45"/>
      <c r="V83" s="45"/>
      <c r="W83" s="45"/>
      <c r="X83" s="1"/>
      <c r="Y83" s="22"/>
      <c r="Z83" s="22"/>
      <c r="AA83" s="22"/>
      <c r="AB83" s="36"/>
    </row>
    <row r="84" spans="1:33" ht="14.5" customHeight="1" x14ac:dyDescent="0.35">
      <c r="B84" s="42" t="s">
        <v>47</v>
      </c>
      <c r="D84" s="21">
        <v>0</v>
      </c>
      <c r="E84" s="21">
        <v>0</v>
      </c>
      <c r="F84" s="21">
        <v>-768.28</v>
      </c>
      <c r="G84" s="21">
        <v>36.18</v>
      </c>
      <c r="H84" s="21">
        <v>0</v>
      </c>
      <c r="I84" s="21">
        <v>0</v>
      </c>
      <c r="J84" s="21">
        <v>0</v>
      </c>
      <c r="K84" s="21">
        <v>-194.35</v>
      </c>
      <c r="L84" s="21">
        <v>-28.22</v>
      </c>
      <c r="M84" s="21">
        <v>815.19</v>
      </c>
      <c r="N84" s="21">
        <v>-11.12</v>
      </c>
      <c r="O84" s="21">
        <v>244.9</v>
      </c>
      <c r="Q84" s="21">
        <f>SUM(D84:G84)</f>
        <v>-732.1</v>
      </c>
      <c r="R84" s="21">
        <f>SUM(H84:K84)</f>
        <v>-194.35</v>
      </c>
      <c r="S84" s="21">
        <f>SUM(L84:O84)</f>
        <v>1020.75</v>
      </c>
      <c r="U84" s="21">
        <f>SUM(D84:G84)</f>
        <v>-732.1</v>
      </c>
      <c r="V84" s="21">
        <f>SUM(H84:K84)</f>
        <v>-194.35</v>
      </c>
      <c r="W84" s="21">
        <f>SUM(L84:O84)</f>
        <v>1020.75</v>
      </c>
      <c r="X84" s="22"/>
      <c r="Y84" s="22"/>
      <c r="Z84" s="22"/>
      <c r="AA84" s="22"/>
      <c r="AB84" s="36"/>
      <c r="AC84" s="88"/>
      <c r="AD84" s="88"/>
      <c r="AE84" s="88"/>
      <c r="AF84" s="88"/>
      <c r="AG84" s="88"/>
    </row>
    <row r="85" spans="1:33" ht="14.5" customHeight="1" x14ac:dyDescent="0.35">
      <c r="B85" s="42"/>
      <c r="D85" s="66"/>
      <c r="E85" s="67"/>
      <c r="F85" s="67"/>
      <c r="G85" s="67"/>
      <c r="H85" s="67"/>
      <c r="I85" s="67"/>
      <c r="J85" s="67"/>
      <c r="K85" s="67"/>
      <c r="L85" s="67"/>
      <c r="M85" s="67"/>
      <c r="N85" s="67"/>
      <c r="O85" s="67"/>
      <c r="Q85" s="46"/>
      <c r="R85" s="46"/>
      <c r="S85" s="46"/>
      <c r="U85" s="45"/>
      <c r="V85" s="45"/>
      <c r="W85" s="45"/>
      <c r="X85" s="1"/>
      <c r="Y85" s="22"/>
      <c r="Z85" s="22"/>
      <c r="AA85" s="22"/>
      <c r="AB85" s="36"/>
    </row>
    <row r="86" spans="1:33" ht="14.5" customHeight="1" x14ac:dyDescent="0.35">
      <c r="B86" s="39" t="s">
        <v>48</v>
      </c>
      <c r="D86" s="40">
        <f t="shared" ref="D86:O86" si="72">D82+D84</f>
        <v>-834.80999999999972</v>
      </c>
      <c r="E86" s="97">
        <f t="shared" si="72"/>
        <v>-884.40999999999974</v>
      </c>
      <c r="F86" s="40">
        <f t="shared" si="72"/>
        <v>-828.0300000000002</v>
      </c>
      <c r="G86" s="40">
        <f t="shared" si="72"/>
        <v>105.87000000000052</v>
      </c>
      <c r="H86" s="40">
        <f t="shared" si="72"/>
        <v>34.840000000000146</v>
      </c>
      <c r="I86" s="40">
        <f t="shared" si="72"/>
        <v>121.98000000000002</v>
      </c>
      <c r="J86" s="40">
        <f t="shared" si="72"/>
        <v>224.20999999999981</v>
      </c>
      <c r="K86" s="40">
        <f t="shared" si="72"/>
        <v>225.60999999999959</v>
      </c>
      <c r="L86" s="40">
        <f t="shared" si="72"/>
        <v>230.83</v>
      </c>
      <c r="M86" s="40">
        <f t="shared" si="72"/>
        <v>1197.0097413900003</v>
      </c>
      <c r="N86" s="40">
        <f t="shared" si="72"/>
        <v>550.5899999999998</v>
      </c>
      <c r="O86" s="40">
        <f t="shared" si="72"/>
        <v>692.14999999999975</v>
      </c>
      <c r="Q86" s="40">
        <f t="shared" ref="Q86:S86" si="73">Q82+Q84</f>
        <v>-2441.3799999999992</v>
      </c>
      <c r="R86" s="40">
        <f t="shared" si="73"/>
        <v>606.63999999999976</v>
      </c>
      <c r="S86" s="40">
        <f t="shared" si="73"/>
        <v>2670.5797413900018</v>
      </c>
      <c r="U86" s="40">
        <f t="shared" ref="U86:W86" si="74">U82+U84</f>
        <v>-2441.3799999999992</v>
      </c>
      <c r="V86" s="40">
        <f t="shared" si="74"/>
        <v>606.63999999999794</v>
      </c>
      <c r="W86" s="40">
        <f t="shared" si="74"/>
        <v>2670.5797413900018</v>
      </c>
      <c r="X86" s="28"/>
      <c r="Y86" s="22"/>
      <c r="Z86" s="22"/>
      <c r="AA86" s="22"/>
      <c r="AB86" s="36"/>
      <c r="AD86" s="41"/>
      <c r="AE86" s="41"/>
    </row>
    <row r="87" spans="1:33" ht="14.5" customHeight="1" x14ac:dyDescent="0.35">
      <c r="B87" s="42"/>
      <c r="D87" s="66"/>
      <c r="E87" s="67"/>
      <c r="F87" s="67"/>
      <c r="G87" s="67"/>
      <c r="H87" s="67"/>
      <c r="I87" s="67"/>
      <c r="J87" s="67"/>
      <c r="K87" s="67"/>
      <c r="L87" s="67"/>
      <c r="M87" s="67"/>
      <c r="N87" s="67"/>
      <c r="O87" s="67"/>
      <c r="Q87" s="46"/>
      <c r="R87" s="46"/>
      <c r="S87" s="46"/>
      <c r="U87" s="45"/>
      <c r="V87" s="45"/>
      <c r="W87" s="45"/>
      <c r="X87" s="1"/>
      <c r="Y87" s="22"/>
      <c r="Z87" s="22"/>
      <c r="AA87" s="22"/>
      <c r="AB87" s="36"/>
    </row>
    <row r="88" spans="1:33" ht="14.5" customHeight="1" x14ac:dyDescent="0.35">
      <c r="B88" s="42" t="s">
        <v>49</v>
      </c>
      <c r="D88" s="21">
        <v>-0.09</v>
      </c>
      <c r="E88" s="21">
        <v>4.41</v>
      </c>
      <c r="F88" s="21">
        <v>83.82</v>
      </c>
      <c r="G88" s="21">
        <v>7.06</v>
      </c>
      <c r="H88" s="21">
        <v>7.5</v>
      </c>
      <c r="I88" s="21">
        <v>4.17</v>
      </c>
      <c r="J88" s="21">
        <v>3.64</v>
      </c>
      <c r="K88" s="21">
        <v>233.05</v>
      </c>
      <c r="L88" s="21">
        <v>-38.67</v>
      </c>
      <c r="M88" s="21">
        <v>-199.06</v>
      </c>
      <c r="N88" s="21">
        <v>-69.209999999999994</v>
      </c>
      <c r="O88" s="21">
        <v>3301.81</v>
      </c>
      <c r="Q88" s="21">
        <f>SUM(D88:G88)</f>
        <v>95.199999999999989</v>
      </c>
      <c r="R88" s="21">
        <f>SUM(H88:K88)</f>
        <v>248.36</v>
      </c>
      <c r="S88" s="21">
        <f>SUM(L88:O88)</f>
        <v>2994.87</v>
      </c>
      <c r="U88" s="21">
        <f>SUM(D88:G88)</f>
        <v>95.199999999999989</v>
      </c>
      <c r="V88" s="21">
        <f>SUM(H88:K88)</f>
        <v>248.36</v>
      </c>
      <c r="W88" s="21">
        <f t="shared" ref="W88" si="75">SUM(L88:O88)</f>
        <v>2994.87</v>
      </c>
      <c r="X88" s="22"/>
      <c r="Y88" s="22"/>
      <c r="Z88" s="22"/>
      <c r="AA88" s="22"/>
      <c r="AB88" s="36"/>
      <c r="AC88" s="88"/>
      <c r="AD88" s="88"/>
      <c r="AE88" s="88"/>
      <c r="AF88" s="88"/>
      <c r="AG88" s="88"/>
    </row>
    <row r="89" spans="1:33" ht="14.5" customHeight="1" x14ac:dyDescent="0.35">
      <c r="B89" s="42"/>
      <c r="D89" s="66"/>
      <c r="E89" s="67"/>
      <c r="F89" s="67"/>
      <c r="G89" s="67"/>
      <c r="H89" s="67"/>
      <c r="I89" s="67"/>
      <c r="J89" s="67"/>
      <c r="K89" s="67"/>
      <c r="L89" s="67"/>
      <c r="M89" s="67"/>
      <c r="N89" s="67"/>
      <c r="O89" s="67"/>
      <c r="Q89" s="46"/>
      <c r="R89" s="46"/>
      <c r="S89" s="46"/>
      <c r="U89" s="45"/>
      <c r="V89" s="45"/>
      <c r="W89" s="45"/>
      <c r="X89" s="1"/>
      <c r="Y89" s="22"/>
      <c r="Z89" s="22"/>
      <c r="AA89" s="22"/>
      <c r="AB89" s="36"/>
    </row>
    <row r="90" spans="1:33" ht="14.5" customHeight="1" x14ac:dyDescent="0.35">
      <c r="B90" s="39" t="s">
        <v>50</v>
      </c>
      <c r="D90" s="40">
        <f t="shared" ref="D90:N90" si="76">D86+D88</f>
        <v>-834.89999999999975</v>
      </c>
      <c r="E90" s="40">
        <f t="shared" si="76"/>
        <v>-879.99999999999977</v>
      </c>
      <c r="F90" s="40">
        <f t="shared" si="76"/>
        <v>-744.21000000000026</v>
      </c>
      <c r="G90" s="40">
        <f t="shared" si="76"/>
        <v>112.93000000000052</v>
      </c>
      <c r="H90" s="40">
        <f t="shared" si="76"/>
        <v>42.340000000000146</v>
      </c>
      <c r="I90" s="40">
        <f t="shared" si="76"/>
        <v>126.15000000000002</v>
      </c>
      <c r="J90" s="40">
        <f t="shared" si="76"/>
        <v>227.8499999999998</v>
      </c>
      <c r="K90" s="40">
        <f t="shared" si="76"/>
        <v>458.65999999999963</v>
      </c>
      <c r="L90" s="40">
        <f t="shared" si="76"/>
        <v>192.16000000000003</v>
      </c>
      <c r="M90" s="40">
        <f t="shared" si="76"/>
        <v>997.94974139000033</v>
      </c>
      <c r="N90" s="40">
        <f t="shared" si="76"/>
        <v>481.37999999999982</v>
      </c>
      <c r="O90" s="40">
        <f>O86+O88</f>
        <v>3993.9599999999996</v>
      </c>
      <c r="Q90" s="40">
        <f t="shared" ref="Q90:S90" si="77">Q86+Q88</f>
        <v>-2346.1799999999994</v>
      </c>
      <c r="R90" s="40">
        <f t="shared" si="77"/>
        <v>854.99999999999977</v>
      </c>
      <c r="S90" s="40">
        <f t="shared" si="77"/>
        <v>5665.4497413900017</v>
      </c>
      <c r="U90" s="40">
        <f t="shared" ref="U90:V90" si="78">U86+U88</f>
        <v>-2346.1799999999994</v>
      </c>
      <c r="V90" s="40">
        <f t="shared" si="78"/>
        <v>854.99999999999795</v>
      </c>
      <c r="W90" s="40">
        <f t="shared" ref="W90" si="79">W86+W88</f>
        <v>5665.4497413900017</v>
      </c>
      <c r="X90" s="28"/>
      <c r="Y90" s="22"/>
      <c r="Z90" s="22"/>
      <c r="AA90" s="22"/>
      <c r="AB90" s="36"/>
      <c r="AD90" s="41"/>
      <c r="AE90" s="41"/>
    </row>
    <row r="91" spans="1:33" s="65" customFormat="1" ht="14.5" customHeight="1" x14ac:dyDescent="0.35">
      <c r="A91" s="103"/>
      <c r="B91" s="104" t="s">
        <v>72</v>
      </c>
      <c r="C91" s="105"/>
      <c r="D91" s="106">
        <f>D90-D92</f>
        <v>-834.89999999999975</v>
      </c>
      <c r="E91" s="106">
        <f t="shared" ref="E91:O91" si="80">E90-E92</f>
        <v>-879.99999999999977</v>
      </c>
      <c r="F91" s="106">
        <f t="shared" si="80"/>
        <v>-744.21000000000026</v>
      </c>
      <c r="G91" s="106">
        <f t="shared" si="80"/>
        <v>112.93000000000052</v>
      </c>
      <c r="H91" s="106">
        <f t="shared" si="80"/>
        <v>42.340000000000146</v>
      </c>
      <c r="I91" s="106">
        <f t="shared" si="80"/>
        <v>126.15000000000002</v>
      </c>
      <c r="J91" s="106">
        <f t="shared" si="80"/>
        <v>227.8499999999998</v>
      </c>
      <c r="K91" s="106">
        <f t="shared" si="80"/>
        <v>458.65999999999963</v>
      </c>
      <c r="L91" s="106">
        <f t="shared" si="80"/>
        <v>172.8</v>
      </c>
      <c r="M91" s="106">
        <f t="shared" si="80"/>
        <v>924.31974139000033</v>
      </c>
      <c r="N91" s="106">
        <f t="shared" si="80"/>
        <v>396.06999999999982</v>
      </c>
      <c r="O91" s="106">
        <f t="shared" si="80"/>
        <v>3536.7099999999996</v>
      </c>
      <c r="P91" s="103"/>
      <c r="Q91" s="106">
        <f t="shared" ref="Q91" si="81">Q90-Q92</f>
        <v>-2346.1799999999994</v>
      </c>
      <c r="R91" s="106">
        <f t="shared" ref="R91" si="82">R90-R92</f>
        <v>854.99999999999977</v>
      </c>
      <c r="S91" s="106">
        <f t="shared" ref="S91" si="83">S90-S92</f>
        <v>5029.8997413900015</v>
      </c>
      <c r="T91" s="103"/>
      <c r="U91" s="106">
        <f t="shared" ref="U91" si="84">U90-U92</f>
        <v>-2346.1799999999994</v>
      </c>
      <c r="V91" s="106">
        <f t="shared" ref="V91:W91" si="85">V90-V92</f>
        <v>854.99999999999795</v>
      </c>
      <c r="W91" s="106">
        <f t="shared" si="85"/>
        <v>5029.8997413900015</v>
      </c>
      <c r="X91" s="107"/>
      <c r="Y91" s="22"/>
      <c r="Z91" s="22"/>
      <c r="AA91" s="22"/>
      <c r="AB91" s="36"/>
      <c r="AC91" s="108"/>
      <c r="AD91" s="108"/>
      <c r="AE91" s="108"/>
      <c r="AF91" s="108"/>
      <c r="AG91" s="108"/>
    </row>
    <row r="92" spans="1:33" s="65" customFormat="1" ht="14.5" customHeight="1" x14ac:dyDescent="0.35">
      <c r="A92" s="103"/>
      <c r="B92" s="104" t="s">
        <v>73</v>
      </c>
      <c r="C92" s="105"/>
      <c r="D92" s="106"/>
      <c r="E92" s="106"/>
      <c r="F92" s="106"/>
      <c r="G92" s="106"/>
      <c r="H92" s="106"/>
      <c r="I92" s="106"/>
      <c r="J92" s="106"/>
      <c r="K92" s="106"/>
      <c r="L92" s="106">
        <v>19.36</v>
      </c>
      <c r="M92" s="106">
        <v>73.63</v>
      </c>
      <c r="N92" s="106">
        <v>85.310000000000016</v>
      </c>
      <c r="O92" s="106">
        <v>457.24999999999994</v>
      </c>
      <c r="P92" s="103"/>
      <c r="Q92" s="106"/>
      <c r="R92" s="106"/>
      <c r="S92" s="106">
        <f>SUM(L92:O92)</f>
        <v>635.54999999999995</v>
      </c>
      <c r="T92" s="103"/>
      <c r="U92" s="106"/>
      <c r="V92" s="106">
        <f>SUM(H92:K92)</f>
        <v>0</v>
      </c>
      <c r="W92" s="106">
        <f t="shared" ref="W92" si="86">SUM(L92:O92)</f>
        <v>635.54999999999995</v>
      </c>
      <c r="X92" s="107"/>
      <c r="Y92" s="22"/>
      <c r="Z92" s="22"/>
      <c r="AA92" s="22"/>
      <c r="AB92" s="36"/>
      <c r="AC92" s="108"/>
      <c r="AD92" s="108"/>
      <c r="AE92" s="108"/>
      <c r="AF92" s="108"/>
      <c r="AG92" s="108"/>
    </row>
    <row r="93" spans="1:33" x14ac:dyDescent="0.35">
      <c r="B93" s="5"/>
      <c r="D93" s="92"/>
      <c r="E93" s="92"/>
      <c r="F93" s="92"/>
      <c r="G93" s="92"/>
      <c r="H93" s="92"/>
      <c r="I93" s="92"/>
      <c r="J93" s="92"/>
      <c r="K93" s="92"/>
      <c r="L93" s="92"/>
      <c r="M93" s="24"/>
      <c r="N93" s="92"/>
      <c r="O93" s="92"/>
      <c r="Q93" s="6"/>
      <c r="R93" s="6"/>
      <c r="S93" s="6"/>
      <c r="U93" s="6"/>
      <c r="V93" s="6"/>
      <c r="Y93" s="22"/>
      <c r="Z93" s="22"/>
      <c r="AA93" s="22"/>
      <c r="AB93" s="36"/>
    </row>
    <row r="94" spans="1:33" x14ac:dyDescent="0.35">
      <c r="B94" s="5"/>
      <c r="D94" s="6"/>
      <c r="E94" s="6"/>
      <c r="F94" s="6"/>
      <c r="G94" s="6"/>
      <c r="H94" s="6"/>
      <c r="I94" s="6"/>
      <c r="J94" s="6"/>
      <c r="K94" s="6"/>
      <c r="L94" s="6"/>
      <c r="N94" s="6"/>
      <c r="O94" s="6"/>
      <c r="Q94" s="6"/>
      <c r="R94" s="6"/>
      <c r="S94" s="6"/>
      <c r="U94" s="6"/>
      <c r="Y94" s="22"/>
      <c r="Z94" s="22"/>
      <c r="AA94" s="22"/>
      <c r="AB94" s="36"/>
    </row>
    <row r="95" spans="1:33" x14ac:dyDescent="0.35">
      <c r="B95" s="32" t="s">
        <v>51</v>
      </c>
      <c r="Y95" s="22"/>
      <c r="Z95" s="22"/>
      <c r="AA95" s="22"/>
      <c r="AB95" s="36"/>
    </row>
    <row r="96" spans="1:33" x14ac:dyDescent="0.35">
      <c r="B96" s="33" t="s">
        <v>20</v>
      </c>
      <c r="F96" s="152"/>
      <c r="G96" s="152"/>
      <c r="H96" s="152"/>
      <c r="I96" s="152"/>
      <c r="J96" s="152"/>
      <c r="K96" s="152"/>
      <c r="L96" s="152"/>
      <c r="M96" s="152"/>
      <c r="N96" s="152"/>
      <c r="O96" s="152"/>
      <c r="Y96" s="22"/>
      <c r="Z96" s="22"/>
      <c r="AA96" s="22"/>
      <c r="AB96" s="36"/>
    </row>
    <row r="97" spans="1:28" x14ac:dyDescent="0.35">
      <c r="B97" s="68" t="s">
        <v>52</v>
      </c>
      <c r="D97" s="21"/>
      <c r="E97" s="30">
        <v>26179.660000000003</v>
      </c>
      <c r="F97" s="21"/>
      <c r="G97" s="30">
        <v>24976.990499480289</v>
      </c>
      <c r="H97" s="30"/>
      <c r="I97" s="30">
        <v>24573.85</v>
      </c>
      <c r="J97" s="30"/>
      <c r="K97" s="30">
        <v>26702.43</v>
      </c>
      <c r="L97" s="21"/>
      <c r="M97" s="30">
        <v>27481.439999999999</v>
      </c>
      <c r="N97" s="21"/>
      <c r="O97" s="21">
        <v>29525.74</v>
      </c>
      <c r="P97" s="114"/>
      <c r="Q97" s="21">
        <f>G97</f>
        <v>24976.990499480289</v>
      </c>
      <c r="R97" s="21">
        <f>K97</f>
        <v>26702.43</v>
      </c>
      <c r="S97" s="21">
        <f>O97</f>
        <v>29525.74</v>
      </c>
      <c r="T97" s="114"/>
      <c r="U97" s="21">
        <f>G97</f>
        <v>24976.990499480289</v>
      </c>
      <c r="V97" s="21">
        <f>K97</f>
        <v>26702.43</v>
      </c>
      <c r="W97" s="21">
        <f>O97</f>
        <v>29525.74</v>
      </c>
      <c r="X97" s="22"/>
      <c r="Y97" s="22"/>
      <c r="Z97" s="22"/>
      <c r="AA97" s="22"/>
      <c r="AB97" s="36"/>
    </row>
    <row r="98" spans="1:28" x14ac:dyDescent="0.35">
      <c r="B98" s="68" t="s">
        <v>53</v>
      </c>
      <c r="D98" s="21"/>
      <c r="E98" s="30">
        <v>208.09</v>
      </c>
      <c r="F98" s="21"/>
      <c r="G98" s="30">
        <v>324.63099999999997</v>
      </c>
      <c r="H98" s="30"/>
      <c r="I98" s="30">
        <v>877.05</v>
      </c>
      <c r="J98" s="30"/>
      <c r="K98" s="21">
        <v>954.06999999999994</v>
      </c>
      <c r="L98" s="21"/>
      <c r="M98" s="30">
        <v>782.63</v>
      </c>
      <c r="N98" s="21"/>
      <c r="O98" s="21">
        <v>1393.81</v>
      </c>
      <c r="P98" s="114"/>
      <c r="Q98" s="21">
        <f t="shared" ref="Q98:Q102" si="87">G98</f>
        <v>324.63099999999997</v>
      </c>
      <c r="R98" s="21">
        <f t="shared" ref="R98:R102" si="88">K98</f>
        <v>954.06999999999994</v>
      </c>
      <c r="S98" s="21">
        <f t="shared" ref="S98:S102" si="89">O98</f>
        <v>1393.81</v>
      </c>
      <c r="T98" s="114"/>
      <c r="U98" s="21">
        <f t="shared" ref="U98:U104" si="90">G98</f>
        <v>324.63099999999997</v>
      </c>
      <c r="V98" s="21">
        <f t="shared" ref="V98:V104" si="91">K98</f>
        <v>954.06999999999994</v>
      </c>
      <c r="W98" s="21">
        <f t="shared" ref="W98:W104" si="92">O98</f>
        <v>1393.81</v>
      </c>
      <c r="X98" s="22"/>
      <c r="Y98" s="22"/>
      <c r="Z98" s="22"/>
      <c r="AA98" s="22"/>
      <c r="AB98" s="36"/>
    </row>
    <row r="99" spans="1:28" x14ac:dyDescent="0.35">
      <c r="B99" s="68" t="s">
        <v>87</v>
      </c>
      <c r="D99" s="21"/>
      <c r="E99" s="30">
        <v>4533.7299999999996</v>
      </c>
      <c r="F99" s="21"/>
      <c r="G99" s="30">
        <v>4528.04</v>
      </c>
      <c r="H99" s="30"/>
      <c r="I99" s="30">
        <v>4528.04</v>
      </c>
      <c r="J99" s="30"/>
      <c r="K99" s="21">
        <v>5218.3500000000004</v>
      </c>
      <c r="L99" s="21"/>
      <c r="M99" s="30">
        <v>5218.3500000000004</v>
      </c>
      <c r="N99" s="21"/>
      <c r="O99" s="21">
        <v>5218.3490000000002</v>
      </c>
      <c r="P99" s="114"/>
      <c r="Q99" s="21">
        <f t="shared" si="87"/>
        <v>4528.04</v>
      </c>
      <c r="R99" s="21">
        <f t="shared" si="88"/>
        <v>5218.3500000000004</v>
      </c>
      <c r="S99" s="21">
        <f t="shared" si="89"/>
        <v>5218.3490000000002</v>
      </c>
      <c r="T99" s="114"/>
      <c r="U99" s="21">
        <f t="shared" si="90"/>
        <v>4528.04</v>
      </c>
      <c r="V99" s="21">
        <f t="shared" ref="V99" si="93">K99</f>
        <v>5218.3500000000004</v>
      </c>
      <c r="W99" s="21">
        <f t="shared" ref="W99" si="94">O99</f>
        <v>5218.3490000000002</v>
      </c>
      <c r="X99" s="22"/>
      <c r="Y99" s="22"/>
      <c r="Z99" s="22"/>
      <c r="AA99" s="22"/>
    </row>
    <row r="100" spans="1:28" x14ac:dyDescent="0.35">
      <c r="B100" s="68" t="s">
        <v>54</v>
      </c>
      <c r="D100" s="21"/>
      <c r="E100" s="30">
        <v>7577.9500000000007</v>
      </c>
      <c r="F100" s="21"/>
      <c r="G100" s="30">
        <v>2624.88</v>
      </c>
      <c r="H100" s="30"/>
      <c r="I100" s="30">
        <v>2856.87</v>
      </c>
      <c r="J100" s="30"/>
      <c r="K100" s="21">
        <v>1601.8000000000002</v>
      </c>
      <c r="L100" s="21"/>
      <c r="M100" s="30">
        <v>2459.9</v>
      </c>
      <c r="N100" s="21"/>
      <c r="O100" s="30">
        <v>2610.6000000000004</v>
      </c>
      <c r="P100" s="114"/>
      <c r="Q100" s="21">
        <f t="shared" si="87"/>
        <v>2624.88</v>
      </c>
      <c r="R100" s="21">
        <f t="shared" si="88"/>
        <v>1601.8000000000002</v>
      </c>
      <c r="S100" s="21">
        <f t="shared" si="89"/>
        <v>2610.6000000000004</v>
      </c>
      <c r="T100" s="114"/>
      <c r="U100" s="21">
        <f t="shared" si="90"/>
        <v>2624.88</v>
      </c>
      <c r="V100" s="21">
        <f t="shared" si="91"/>
        <v>1601.8000000000002</v>
      </c>
      <c r="W100" s="21">
        <f t="shared" si="92"/>
        <v>2610.6000000000004</v>
      </c>
      <c r="X100" s="22"/>
      <c r="Y100" s="22"/>
      <c r="Z100" s="22"/>
      <c r="AA100" s="22"/>
    </row>
    <row r="101" spans="1:28" x14ac:dyDescent="0.35">
      <c r="B101" s="68" t="s">
        <v>55</v>
      </c>
      <c r="D101" s="21"/>
      <c r="E101" s="30">
        <v>45.59</v>
      </c>
      <c r="F101" s="21"/>
      <c r="G101" s="30">
        <v>40.4</v>
      </c>
      <c r="H101" s="30"/>
      <c r="I101" s="30">
        <v>37.93</v>
      </c>
      <c r="J101" s="30"/>
      <c r="K101" s="21">
        <v>41.510000000000012</v>
      </c>
      <c r="L101" s="21"/>
      <c r="M101" s="30">
        <v>36.31</v>
      </c>
      <c r="N101" s="21"/>
      <c r="O101" s="30">
        <v>41.12</v>
      </c>
      <c r="P101" s="114"/>
      <c r="Q101" s="21">
        <f t="shared" si="87"/>
        <v>40.4</v>
      </c>
      <c r="R101" s="21">
        <f t="shared" si="88"/>
        <v>41.510000000000012</v>
      </c>
      <c r="S101" s="21">
        <f t="shared" si="89"/>
        <v>41.12</v>
      </c>
      <c r="T101" s="114"/>
      <c r="U101" s="21">
        <f t="shared" si="90"/>
        <v>40.4</v>
      </c>
      <c r="V101" s="21">
        <f t="shared" si="91"/>
        <v>41.510000000000012</v>
      </c>
      <c r="W101" s="21">
        <f t="shared" si="92"/>
        <v>41.12</v>
      </c>
      <c r="X101" s="22"/>
      <c r="Y101" s="22"/>
      <c r="Z101" s="22"/>
      <c r="AA101" s="22"/>
    </row>
    <row r="102" spans="1:28" x14ac:dyDescent="0.35">
      <c r="B102" s="68" t="s">
        <v>56</v>
      </c>
      <c r="D102" s="21"/>
      <c r="E102" s="30">
        <v>708.03</v>
      </c>
      <c r="F102" s="21"/>
      <c r="G102" s="30">
        <v>605.41000000000008</v>
      </c>
      <c r="H102" s="30"/>
      <c r="I102" s="30">
        <v>777.04</v>
      </c>
      <c r="J102" s="30"/>
      <c r="K102" s="21">
        <v>673.26</v>
      </c>
      <c r="L102" s="21"/>
      <c r="M102" s="30">
        <v>707.9</v>
      </c>
      <c r="N102" s="21"/>
      <c r="O102" s="30">
        <v>678.24</v>
      </c>
      <c r="P102" s="114"/>
      <c r="Q102" s="21">
        <f t="shared" si="87"/>
        <v>605.41000000000008</v>
      </c>
      <c r="R102" s="21">
        <f t="shared" si="88"/>
        <v>673.26</v>
      </c>
      <c r="S102" s="21">
        <f t="shared" si="89"/>
        <v>678.24</v>
      </c>
      <c r="T102" s="114"/>
      <c r="U102" s="21">
        <f t="shared" si="90"/>
        <v>605.41000000000008</v>
      </c>
      <c r="V102" s="21">
        <f t="shared" si="91"/>
        <v>673.26</v>
      </c>
      <c r="W102" s="21">
        <f t="shared" si="92"/>
        <v>678.24</v>
      </c>
      <c r="X102" s="22"/>
      <c r="Y102" s="22"/>
      <c r="Z102" s="22"/>
      <c r="AA102" s="22"/>
    </row>
    <row r="103" spans="1:28" x14ac:dyDescent="0.35">
      <c r="B103" s="151" t="s">
        <v>185</v>
      </c>
      <c r="D103" s="21"/>
      <c r="E103" s="30">
        <v>0</v>
      </c>
      <c r="F103" s="21"/>
      <c r="G103" s="30">
        <v>0</v>
      </c>
      <c r="H103" s="30"/>
      <c r="I103" s="30">
        <v>0</v>
      </c>
      <c r="J103" s="30"/>
      <c r="K103" s="21">
        <v>241.6</v>
      </c>
      <c r="L103" s="21"/>
      <c r="M103" s="30">
        <v>156.27000000000001</v>
      </c>
      <c r="N103" s="21"/>
      <c r="O103" s="30">
        <v>3421.36</v>
      </c>
      <c r="P103" s="114"/>
      <c r="Q103" s="21">
        <f t="shared" ref="Q103" si="95">G103</f>
        <v>0</v>
      </c>
      <c r="R103" s="21">
        <f t="shared" ref="R103" si="96">K103</f>
        <v>241.6</v>
      </c>
      <c r="S103" s="21">
        <f t="shared" ref="S103" si="97">O103</f>
        <v>3421.36</v>
      </c>
      <c r="T103" s="114"/>
      <c r="U103" s="21">
        <f t="shared" ref="U103" si="98">G103</f>
        <v>0</v>
      </c>
      <c r="V103" s="21">
        <f t="shared" ref="V103" si="99">K103</f>
        <v>241.6</v>
      </c>
      <c r="W103" s="21">
        <f t="shared" ref="W103" si="100">O103</f>
        <v>3421.36</v>
      </c>
      <c r="X103" s="22"/>
      <c r="Y103" s="22"/>
      <c r="Z103" s="22"/>
      <c r="AA103" s="22"/>
    </row>
    <row r="104" spans="1:28" x14ac:dyDescent="0.35">
      <c r="B104" s="151" t="s">
        <v>186</v>
      </c>
      <c r="D104" s="21"/>
      <c r="E104" s="21">
        <f>676.6+584.39</f>
        <v>1260.99</v>
      </c>
      <c r="F104" s="21"/>
      <c r="G104" s="30">
        <f>665.38+685.438999999999</f>
        <v>1350.8189999999991</v>
      </c>
      <c r="H104" s="30"/>
      <c r="I104" s="30">
        <f>695.82+839.64</f>
        <v>1535.46</v>
      </c>
      <c r="J104" s="30"/>
      <c r="K104" s="21">
        <v>1239.8800000000001</v>
      </c>
      <c r="L104" s="21"/>
      <c r="M104" s="21">
        <f>633.24+948.85</f>
        <v>1582.0900000000001</v>
      </c>
      <c r="N104" s="21"/>
      <c r="O104" s="21">
        <v>1653.81</v>
      </c>
      <c r="P104" s="114"/>
      <c r="Q104" s="21">
        <f>G104</f>
        <v>1350.8189999999991</v>
      </c>
      <c r="R104" s="21">
        <f>K104</f>
        <v>1239.8800000000001</v>
      </c>
      <c r="S104" s="21">
        <f>O104</f>
        <v>1653.81</v>
      </c>
      <c r="T104" s="114"/>
      <c r="U104" s="21">
        <f t="shared" si="90"/>
        <v>1350.8189999999991</v>
      </c>
      <c r="V104" s="21">
        <f t="shared" si="91"/>
        <v>1239.8800000000001</v>
      </c>
      <c r="W104" s="21">
        <f t="shared" si="92"/>
        <v>1653.81</v>
      </c>
      <c r="X104" s="22"/>
      <c r="Y104" s="22"/>
      <c r="Z104" s="22"/>
      <c r="AA104" s="22"/>
    </row>
    <row r="105" spans="1:28" x14ac:dyDescent="0.35">
      <c r="B105" s="69" t="s">
        <v>57</v>
      </c>
      <c r="D105" s="27"/>
      <c r="E105" s="27">
        <f>SUM(E97:E104)</f>
        <v>40514.04</v>
      </c>
      <c r="F105" s="27"/>
      <c r="G105" s="27">
        <f>SUM(G97:G104)</f>
        <v>34451.170499480293</v>
      </c>
      <c r="H105" s="27"/>
      <c r="I105" s="27">
        <f>SUM(I97:I104)</f>
        <v>35186.239999999998</v>
      </c>
      <c r="J105" s="27"/>
      <c r="K105" s="27">
        <f>SUM(K97:K104)</f>
        <v>36672.9</v>
      </c>
      <c r="L105" s="27">
        <f>SUM(L97:L104)</f>
        <v>0</v>
      </c>
      <c r="M105" s="27">
        <f>SUM(M97:M104)</f>
        <v>38424.89</v>
      </c>
      <c r="N105" s="27">
        <f>SUM(N97:N104)</f>
        <v>0</v>
      </c>
      <c r="O105" s="27">
        <f>SUM(O97:O104)</f>
        <v>44543.029000000002</v>
      </c>
      <c r="P105" s="114"/>
      <c r="Q105" s="27">
        <f>SUM(Q97:Q104)</f>
        <v>34451.170499480293</v>
      </c>
      <c r="R105" s="27">
        <f>SUM(R97:R104)</f>
        <v>36672.9</v>
      </c>
      <c r="S105" s="27">
        <f>SUM(S97:S104)</f>
        <v>44543.029000000002</v>
      </c>
      <c r="T105" s="114"/>
      <c r="U105" s="27">
        <f>SUM(U97:U104)</f>
        <v>34451.170499480293</v>
      </c>
      <c r="V105" s="27">
        <f>SUM(V97:V104)</f>
        <v>36672.9</v>
      </c>
      <c r="W105" s="27">
        <f>SUM(W97:W104)</f>
        <v>44543.029000000002</v>
      </c>
      <c r="X105" s="28"/>
      <c r="Y105" s="22"/>
      <c r="Z105" s="22"/>
      <c r="AA105" s="22"/>
    </row>
    <row r="106" spans="1:28" x14ac:dyDescent="0.35">
      <c r="B106" s="68"/>
      <c r="D106" s="21"/>
      <c r="E106" s="21"/>
      <c r="F106" s="21"/>
      <c r="G106" s="21"/>
      <c r="H106" s="21"/>
      <c r="I106" s="21"/>
      <c r="J106" s="21"/>
      <c r="K106" s="21"/>
      <c r="L106" s="21"/>
      <c r="M106" s="21"/>
      <c r="N106" s="21"/>
      <c r="O106" s="21"/>
      <c r="P106" s="114"/>
      <c r="Q106" s="21"/>
      <c r="R106" s="21"/>
      <c r="S106" s="21"/>
      <c r="T106" s="114"/>
      <c r="U106" s="21"/>
      <c r="V106" s="21"/>
      <c r="W106" s="21"/>
      <c r="X106" s="22"/>
      <c r="Y106" s="22"/>
      <c r="Z106" s="22"/>
      <c r="AA106" s="22"/>
    </row>
    <row r="107" spans="1:28" x14ac:dyDescent="0.35">
      <c r="B107" s="113" t="s">
        <v>84</v>
      </c>
      <c r="D107" s="21"/>
      <c r="E107" s="21">
        <v>218.04</v>
      </c>
      <c r="F107" s="21"/>
      <c r="G107" s="21">
        <v>220.01</v>
      </c>
      <c r="H107" s="21"/>
      <c r="I107" s="21">
        <v>220.05</v>
      </c>
      <c r="J107" s="21"/>
      <c r="K107" s="21">
        <v>221.20627400000001</v>
      </c>
      <c r="L107" s="21"/>
      <c r="M107" s="21">
        <v>221.21</v>
      </c>
      <c r="N107" s="21"/>
      <c r="O107" s="21">
        <v>222.12999999999997</v>
      </c>
      <c r="P107" s="114"/>
      <c r="Q107" s="21">
        <f>G107</f>
        <v>220.01</v>
      </c>
      <c r="R107" s="21">
        <f>K107</f>
        <v>221.20627400000001</v>
      </c>
      <c r="S107" s="21">
        <f>O107</f>
        <v>222.12999999999997</v>
      </c>
      <c r="T107" s="114"/>
      <c r="U107" s="21">
        <f>G107</f>
        <v>220.01</v>
      </c>
      <c r="V107" s="21">
        <f t="shared" ref="V107:V109" si="101">K107</f>
        <v>221.20627400000001</v>
      </c>
      <c r="W107" s="21">
        <f t="shared" ref="W107:W109" si="102">O107</f>
        <v>222.12999999999997</v>
      </c>
      <c r="X107" s="22"/>
      <c r="Y107" s="22"/>
      <c r="Z107" s="22"/>
      <c r="AA107" s="22"/>
    </row>
    <row r="108" spans="1:28" x14ac:dyDescent="0.35">
      <c r="B108" s="113" t="s">
        <v>85</v>
      </c>
      <c r="D108" s="21"/>
      <c r="E108" s="21">
        <f>E110-E107</f>
        <v>10563.779999999999</v>
      </c>
      <c r="F108" s="21"/>
      <c r="G108" s="21">
        <f>G110-G107</f>
        <v>10165.389349099996</v>
      </c>
      <c r="H108" s="21"/>
      <c r="I108" s="21">
        <f>I110-I107</f>
        <v>10425.640000000001</v>
      </c>
      <c r="J108" s="21"/>
      <c r="K108" s="21">
        <v>11199.33</v>
      </c>
      <c r="L108" s="21"/>
      <c r="M108" s="21">
        <v>17620.86</v>
      </c>
      <c r="N108" s="21"/>
      <c r="O108" s="21">
        <v>21599.673087099993</v>
      </c>
      <c r="P108" s="114"/>
      <c r="Q108" s="21">
        <f>G108</f>
        <v>10165.389349099996</v>
      </c>
      <c r="R108" s="21">
        <f>K108</f>
        <v>11199.33</v>
      </c>
      <c r="S108" s="21">
        <f>O108</f>
        <v>21599.673087099993</v>
      </c>
      <c r="T108" s="114"/>
      <c r="U108" s="21">
        <f>G108</f>
        <v>10165.389349099996</v>
      </c>
      <c r="V108" s="21">
        <f t="shared" si="101"/>
        <v>11199.33</v>
      </c>
      <c r="W108" s="21">
        <f t="shared" si="102"/>
        <v>21599.673087099993</v>
      </c>
      <c r="X108" s="22"/>
      <c r="Y108" s="22"/>
      <c r="Z108" s="22"/>
      <c r="AA108" s="22"/>
    </row>
    <row r="109" spans="1:28" x14ac:dyDescent="0.35">
      <c r="B109" s="113" t="s">
        <v>86</v>
      </c>
      <c r="D109" s="21"/>
      <c r="E109" s="21">
        <v>0</v>
      </c>
      <c r="F109" s="21"/>
      <c r="G109" s="21">
        <v>0</v>
      </c>
      <c r="H109" s="21"/>
      <c r="I109" s="21"/>
      <c r="J109" s="21"/>
      <c r="K109" s="21">
        <v>0</v>
      </c>
      <c r="L109" s="21"/>
      <c r="M109" s="21">
        <v>499.89</v>
      </c>
      <c r="N109" s="21"/>
      <c r="O109" s="21">
        <v>1042.45</v>
      </c>
      <c r="P109" s="114"/>
      <c r="Q109" s="21">
        <f>G109</f>
        <v>0</v>
      </c>
      <c r="R109" s="21">
        <f>K109</f>
        <v>0</v>
      </c>
      <c r="S109" s="21">
        <f>O109</f>
        <v>1042.45</v>
      </c>
      <c r="T109" s="114"/>
      <c r="U109" s="21">
        <f>G109</f>
        <v>0</v>
      </c>
      <c r="V109" s="21">
        <f t="shared" si="101"/>
        <v>0</v>
      </c>
      <c r="W109" s="21">
        <f t="shared" si="102"/>
        <v>1042.45</v>
      </c>
      <c r="X109" s="22"/>
      <c r="Y109" s="22"/>
      <c r="Z109" s="22"/>
      <c r="AA109" s="22"/>
    </row>
    <row r="110" spans="1:28" s="20" customFormat="1" x14ac:dyDescent="0.35">
      <c r="A110" s="111"/>
      <c r="B110" s="112" t="s">
        <v>58</v>
      </c>
      <c r="C110" s="111"/>
      <c r="D110" s="59"/>
      <c r="E110" s="59">
        <v>10781.82</v>
      </c>
      <c r="F110" s="59"/>
      <c r="G110" s="116">
        <v>10385.399349099996</v>
      </c>
      <c r="H110" s="59"/>
      <c r="I110" s="59">
        <v>10645.69</v>
      </c>
      <c r="J110" s="59"/>
      <c r="K110" s="59">
        <f>SUM(K107:K109)</f>
        <v>11420.536274</v>
      </c>
      <c r="L110" s="59"/>
      <c r="M110" s="59">
        <f>SUM(M107:M109)</f>
        <v>18341.96</v>
      </c>
      <c r="N110" s="59"/>
      <c r="O110" s="59">
        <f>SUM(O107:O109)</f>
        <v>22864.253087099994</v>
      </c>
      <c r="P110" s="115"/>
      <c r="Q110" s="59">
        <f>G110</f>
        <v>10385.399349099996</v>
      </c>
      <c r="R110" s="59">
        <f>K110</f>
        <v>11420.536274</v>
      </c>
      <c r="S110" s="59">
        <f>O110</f>
        <v>22864.253087099994</v>
      </c>
      <c r="T110" s="115"/>
      <c r="U110" s="59">
        <f>G110</f>
        <v>10385.399349099996</v>
      </c>
      <c r="V110" s="59">
        <f t="shared" ref="V110:V116" si="103">K110</f>
        <v>11420.536274</v>
      </c>
      <c r="W110" s="59">
        <f t="shared" ref="W110:W114" si="104">O110</f>
        <v>22864.253087099994</v>
      </c>
      <c r="X110" s="28"/>
      <c r="Y110" s="22"/>
      <c r="Z110" s="22"/>
      <c r="AA110" s="22"/>
    </row>
    <row r="111" spans="1:28" x14ac:dyDescent="0.35">
      <c r="B111" s="68"/>
      <c r="D111" s="21"/>
      <c r="E111" s="21"/>
      <c r="F111" s="21"/>
      <c r="G111" s="30"/>
      <c r="H111" s="21"/>
      <c r="I111" s="21"/>
      <c r="J111" s="21"/>
      <c r="K111" s="21"/>
      <c r="L111" s="21"/>
      <c r="M111" s="21"/>
      <c r="N111" s="21"/>
      <c r="O111" s="21"/>
      <c r="P111" s="114"/>
      <c r="Q111" s="21"/>
      <c r="R111" s="21"/>
      <c r="S111" s="21"/>
      <c r="T111" s="114"/>
      <c r="U111" s="21"/>
      <c r="V111" s="21"/>
      <c r="W111" s="21"/>
      <c r="X111" s="22"/>
      <c r="Y111" s="22"/>
      <c r="Z111" s="22"/>
      <c r="AA111" s="22"/>
    </row>
    <row r="112" spans="1:28" x14ac:dyDescent="0.35">
      <c r="B112" s="68" t="s">
        <v>59</v>
      </c>
      <c r="D112" s="21"/>
      <c r="E112" s="21">
        <v>25400.187274</v>
      </c>
      <c r="F112" s="21"/>
      <c r="G112" s="30">
        <v>20773.419999999998</v>
      </c>
      <c r="H112" s="21"/>
      <c r="I112" s="21">
        <v>21564.93</v>
      </c>
      <c r="J112" s="21"/>
      <c r="K112" s="21">
        <v>21301.97</v>
      </c>
      <c r="L112" s="21"/>
      <c r="M112" s="21">
        <v>16116.42</v>
      </c>
      <c r="N112" s="21"/>
      <c r="O112" s="30">
        <v>17091.800000000003</v>
      </c>
      <c r="P112" s="114"/>
      <c r="Q112" s="21">
        <f>G112</f>
        <v>20773.419999999998</v>
      </c>
      <c r="R112" s="21">
        <f>K112</f>
        <v>21301.97</v>
      </c>
      <c r="S112" s="21">
        <f>O112</f>
        <v>17091.800000000003</v>
      </c>
      <c r="T112" s="114"/>
      <c r="U112" s="21">
        <f>G112</f>
        <v>20773.419999999998</v>
      </c>
      <c r="V112" s="21">
        <f t="shared" si="103"/>
        <v>21301.97</v>
      </c>
      <c r="W112" s="21">
        <f t="shared" si="104"/>
        <v>17091.800000000003</v>
      </c>
      <c r="X112" s="22"/>
      <c r="Y112" s="22"/>
      <c r="Z112" s="22"/>
      <c r="AA112" s="22"/>
    </row>
    <row r="113" spans="2:27" x14ac:dyDescent="0.35">
      <c r="B113" s="68" t="s">
        <v>83</v>
      </c>
      <c r="D113" s="21"/>
      <c r="E113" s="21">
        <v>523.09</v>
      </c>
      <c r="F113" s="21"/>
      <c r="G113" s="30">
        <f>374.29+89.26</f>
        <v>463.55</v>
      </c>
      <c r="H113" s="21"/>
      <c r="I113" s="21">
        <v>534.95000000000005</v>
      </c>
      <c r="J113" s="21"/>
      <c r="K113" s="21">
        <v>1178.4799999999998</v>
      </c>
      <c r="L113" s="21"/>
      <c r="M113" s="21">
        <v>1154.1500000000001</v>
      </c>
      <c r="N113" s="21"/>
      <c r="O113" s="30">
        <v>1461.36</v>
      </c>
      <c r="P113" s="114"/>
      <c r="Q113" s="21">
        <f>G113</f>
        <v>463.55</v>
      </c>
      <c r="R113" s="21">
        <f>K113</f>
        <v>1178.4799999999998</v>
      </c>
      <c r="S113" s="21">
        <f>O113</f>
        <v>1461.36</v>
      </c>
      <c r="T113" s="114"/>
      <c r="U113" s="21">
        <f>G113</f>
        <v>463.55</v>
      </c>
      <c r="V113" s="21">
        <f t="shared" si="103"/>
        <v>1178.4799999999998</v>
      </c>
      <c r="W113" s="21">
        <f t="shared" si="104"/>
        <v>1461.36</v>
      </c>
      <c r="X113" s="22"/>
      <c r="Y113" s="22"/>
      <c r="Z113" s="22"/>
      <c r="AA113" s="22"/>
    </row>
    <row r="114" spans="2:27" x14ac:dyDescent="0.35">
      <c r="B114" s="68" t="s">
        <v>60</v>
      </c>
      <c r="D114" s="21"/>
      <c r="E114" s="21">
        <v>2059.58</v>
      </c>
      <c r="F114" s="21"/>
      <c r="G114" s="30">
        <v>1268.9100000000001</v>
      </c>
      <c r="H114" s="21"/>
      <c r="I114" s="21">
        <v>959.22</v>
      </c>
      <c r="J114" s="21"/>
      <c r="K114" s="21">
        <v>954.42</v>
      </c>
      <c r="L114" s="21"/>
      <c r="M114" s="21">
        <v>949.89</v>
      </c>
      <c r="N114" s="21"/>
      <c r="O114" s="30">
        <v>975.52</v>
      </c>
      <c r="P114" s="114"/>
      <c r="Q114" s="21">
        <f>G114</f>
        <v>1268.9100000000001</v>
      </c>
      <c r="R114" s="21">
        <f>K114</f>
        <v>954.42</v>
      </c>
      <c r="S114" s="21">
        <f>O114</f>
        <v>975.52</v>
      </c>
      <c r="T114" s="114"/>
      <c r="U114" s="21">
        <f>G114</f>
        <v>1268.9100000000001</v>
      </c>
      <c r="V114" s="21">
        <f t="shared" si="103"/>
        <v>954.42</v>
      </c>
      <c r="W114" s="21">
        <f t="shared" si="104"/>
        <v>975.52</v>
      </c>
      <c r="X114" s="22"/>
      <c r="Y114" s="22"/>
      <c r="Z114" s="22"/>
      <c r="AA114" s="22"/>
    </row>
    <row r="115" spans="2:27" x14ac:dyDescent="0.35">
      <c r="B115" s="68" t="s">
        <v>61</v>
      </c>
      <c r="D115" s="21"/>
      <c r="E115" s="21">
        <f>1325.02-427.37</f>
        <v>897.65</v>
      </c>
      <c r="F115" s="21"/>
      <c r="G115" s="30">
        <v>743.72</v>
      </c>
      <c r="H115" s="21"/>
      <c r="I115" s="21">
        <v>728.19</v>
      </c>
      <c r="J115" s="21"/>
      <c r="K115" s="21">
        <v>1091.6500000000001</v>
      </c>
      <c r="L115" s="21"/>
      <c r="M115" s="21">
        <v>1138.25</v>
      </c>
      <c r="N115" s="21"/>
      <c r="O115" s="30">
        <v>1200.5000000000002</v>
      </c>
      <c r="P115" s="114"/>
      <c r="Q115" s="21">
        <f>G115</f>
        <v>743.72</v>
      </c>
      <c r="R115" s="21">
        <f>K115</f>
        <v>1091.6500000000001</v>
      </c>
      <c r="S115" s="21">
        <f>O115</f>
        <v>1200.5000000000002</v>
      </c>
      <c r="T115" s="114"/>
      <c r="U115" s="21">
        <f>G115</f>
        <v>743.72</v>
      </c>
      <c r="V115" s="21">
        <f t="shared" si="103"/>
        <v>1091.6500000000001</v>
      </c>
      <c r="W115" s="21">
        <f>O115</f>
        <v>1200.5000000000002</v>
      </c>
      <c r="X115" s="22"/>
      <c r="Y115" s="22"/>
      <c r="Z115" s="22"/>
      <c r="AA115" s="22"/>
    </row>
    <row r="116" spans="2:27" x14ac:dyDescent="0.35">
      <c r="B116" s="68" t="s">
        <v>62</v>
      </c>
      <c r="D116" s="21"/>
      <c r="E116" s="21">
        <f>947.432726-95.72</f>
        <v>851.71272599999998</v>
      </c>
      <c r="F116" s="21"/>
      <c r="G116" s="30">
        <v>816.17</v>
      </c>
      <c r="H116" s="21"/>
      <c r="I116" s="21">
        <v>753.26</v>
      </c>
      <c r="J116" s="21"/>
      <c r="K116" s="21">
        <v>725.84</v>
      </c>
      <c r="L116" s="21"/>
      <c r="M116" s="21">
        <v>724.22</v>
      </c>
      <c r="N116" s="21"/>
      <c r="O116" s="30">
        <v>949.6</v>
      </c>
      <c r="P116" s="114"/>
      <c r="Q116" s="21">
        <f>G116</f>
        <v>816.17</v>
      </c>
      <c r="R116" s="21">
        <f>K116</f>
        <v>725.84</v>
      </c>
      <c r="S116" s="21">
        <f>O116</f>
        <v>949.6</v>
      </c>
      <c r="T116" s="114"/>
      <c r="U116" s="21">
        <f>G116</f>
        <v>816.17</v>
      </c>
      <c r="V116" s="21">
        <f t="shared" si="103"/>
        <v>725.84</v>
      </c>
      <c r="W116" s="21">
        <f>O116</f>
        <v>949.6</v>
      </c>
      <c r="X116" s="22"/>
      <c r="Y116" s="22"/>
      <c r="Z116" s="22"/>
      <c r="AA116" s="22"/>
    </row>
    <row r="117" spans="2:27" x14ac:dyDescent="0.35">
      <c r="B117" s="69" t="s">
        <v>63</v>
      </c>
      <c r="D117" s="27"/>
      <c r="E117" s="27">
        <f>SUM(E110:E116)</f>
        <v>40514.04</v>
      </c>
      <c r="F117" s="27"/>
      <c r="G117" s="27">
        <f>SUM(G110:G116)</f>
        <v>34451.169349099997</v>
      </c>
      <c r="H117" s="27"/>
      <c r="I117" s="27">
        <f>SUM(I110:I116)</f>
        <v>35186.240000000005</v>
      </c>
      <c r="J117" s="27"/>
      <c r="K117" s="27">
        <f>SUM(K110:K116)</f>
        <v>36672.896273999999</v>
      </c>
      <c r="L117" s="27">
        <f>SUM(L110:L116)</f>
        <v>0</v>
      </c>
      <c r="M117" s="27">
        <f>SUM(M110:M116)</f>
        <v>38424.89</v>
      </c>
      <c r="N117" s="27">
        <f>SUM(N110:N116)</f>
        <v>0</v>
      </c>
      <c r="O117" s="27">
        <f>SUM(O110:O116)</f>
        <v>44543.03308709999</v>
      </c>
      <c r="P117" s="114"/>
      <c r="Q117" s="27">
        <f>SUM(Q110:Q116)</f>
        <v>34451.169349099997</v>
      </c>
      <c r="R117" s="27">
        <f>SUM(R110:R116)</f>
        <v>36672.896273999999</v>
      </c>
      <c r="S117" s="27">
        <f>SUM(S110:S116)</f>
        <v>44543.03308709999</v>
      </c>
      <c r="T117" s="114"/>
      <c r="U117" s="27">
        <f>SUM(U110:U116)</f>
        <v>34451.169349099997</v>
      </c>
      <c r="V117" s="27">
        <f>SUM(V110:V116)</f>
        <v>36672.896273999999</v>
      </c>
      <c r="W117" s="27">
        <f>SUM(W110:W116)</f>
        <v>44543.03308709999</v>
      </c>
      <c r="X117" s="28"/>
      <c r="Y117" s="22"/>
      <c r="Z117" s="22"/>
      <c r="AA117" s="22"/>
    </row>
    <row r="118" spans="2:27" x14ac:dyDescent="0.35">
      <c r="G118" s="24"/>
      <c r="I118" s="24"/>
      <c r="K118" s="24"/>
      <c r="M118" s="24"/>
      <c r="Y118" s="22"/>
      <c r="Z118" s="22"/>
      <c r="AA118" s="22"/>
    </row>
    <row r="119" spans="2:27" x14ac:dyDescent="0.35">
      <c r="Y119" s="22"/>
      <c r="Z119" s="22"/>
      <c r="AA119" s="22"/>
    </row>
    <row r="120" spans="2:27" x14ac:dyDescent="0.35">
      <c r="B120" s="100" t="s">
        <v>64</v>
      </c>
      <c r="Y120" s="22"/>
      <c r="Z120" s="22"/>
      <c r="AA120" s="22"/>
    </row>
    <row r="121" spans="2:27" x14ac:dyDescent="0.35">
      <c r="B121" s="33" t="s">
        <v>20</v>
      </c>
      <c r="Y121" s="22"/>
      <c r="Z121" s="22"/>
      <c r="AA121" s="22"/>
    </row>
    <row r="122" spans="2:27" ht="14.5" customHeight="1" x14ac:dyDescent="0.35">
      <c r="B122" s="71" t="s">
        <v>66</v>
      </c>
      <c r="D122" s="72">
        <v>29383</v>
      </c>
      <c r="E122" s="72">
        <v>17974</v>
      </c>
      <c r="F122" s="72">
        <v>18427</v>
      </c>
      <c r="G122" s="72">
        <v>18242</v>
      </c>
      <c r="H122" s="72">
        <v>18626</v>
      </c>
      <c r="I122" s="72">
        <v>18788</v>
      </c>
      <c r="J122" s="72">
        <v>20643</v>
      </c>
      <c r="K122" s="72">
        <v>19669</v>
      </c>
      <c r="L122" s="72">
        <v>14345</v>
      </c>
      <c r="M122" s="72">
        <v>13700</v>
      </c>
      <c r="N122" s="72">
        <v>14503</v>
      </c>
      <c r="O122" s="140">
        <v>14506.94</v>
      </c>
      <c r="Q122" s="72">
        <f>G122</f>
        <v>18242</v>
      </c>
      <c r="R122" s="72">
        <f>K122</f>
        <v>19669</v>
      </c>
      <c r="S122" s="72">
        <f>O122</f>
        <v>14506.94</v>
      </c>
      <c r="U122" s="72">
        <f t="shared" ref="U122:U127" si="105">G122</f>
        <v>18242</v>
      </c>
      <c r="V122" s="72">
        <f t="shared" ref="V122:V127" si="106">K122</f>
        <v>19669</v>
      </c>
      <c r="W122" s="72">
        <f t="shared" ref="W122:W127" si="107">O122</f>
        <v>14506.94</v>
      </c>
      <c r="X122" s="74"/>
      <c r="Y122" s="22"/>
      <c r="Z122" s="22"/>
      <c r="AA122" s="22"/>
    </row>
    <row r="123" spans="2:27" ht="14.5" customHeight="1" x14ac:dyDescent="0.35">
      <c r="B123" s="71" t="s">
        <v>67</v>
      </c>
      <c r="D123" s="72">
        <v>3333</v>
      </c>
      <c r="E123" s="72">
        <v>3398</v>
      </c>
      <c r="F123" s="72">
        <v>3580</v>
      </c>
      <c r="G123" s="72">
        <v>3681</v>
      </c>
      <c r="H123" s="72">
        <v>3810</v>
      </c>
      <c r="I123" s="72">
        <v>4045</v>
      </c>
      <c r="J123" s="72">
        <v>4204</v>
      </c>
      <c r="K123" s="72">
        <v>4434</v>
      </c>
      <c r="L123" s="72">
        <v>4574</v>
      </c>
      <c r="M123" s="72">
        <v>4701.6253718299977</v>
      </c>
      <c r="N123" s="72">
        <v>4817.5141688299982</v>
      </c>
      <c r="O123" s="140">
        <v>4720.5799999999972</v>
      </c>
      <c r="Q123" s="72">
        <f t="shared" ref="Q123:Q127" si="108">G123</f>
        <v>3681</v>
      </c>
      <c r="R123" s="72">
        <f t="shared" ref="R123:R127" si="109">K123</f>
        <v>4434</v>
      </c>
      <c r="S123" s="72">
        <f t="shared" ref="S123:S127" si="110">O123</f>
        <v>4720.5799999999972</v>
      </c>
      <c r="U123" s="72">
        <f t="shared" si="105"/>
        <v>3681</v>
      </c>
      <c r="V123" s="72">
        <f t="shared" si="106"/>
        <v>4434</v>
      </c>
      <c r="W123" s="72">
        <f t="shared" si="107"/>
        <v>4720.5799999999972</v>
      </c>
      <c r="X123" s="74"/>
      <c r="Y123" s="22"/>
      <c r="Z123" s="22"/>
      <c r="AA123" s="22"/>
    </row>
    <row r="124" spans="2:27" ht="14.5" customHeight="1" x14ac:dyDescent="0.35">
      <c r="B124" s="71" t="s">
        <v>68</v>
      </c>
      <c r="D124" s="75">
        <f t="shared" ref="D124:F124" si="111">D122/D123</f>
        <v>8.8157815781578162</v>
      </c>
      <c r="E124" s="75">
        <f t="shared" si="111"/>
        <v>5.2895821071218361</v>
      </c>
      <c r="F124" s="75">
        <f t="shared" si="111"/>
        <v>5.1472067039106149</v>
      </c>
      <c r="G124" s="75">
        <v>4.9000000000000004</v>
      </c>
      <c r="H124" s="75">
        <f t="shared" ref="H124:N124" si="112">H122/H123</f>
        <v>4.8887139107611546</v>
      </c>
      <c r="I124" s="75">
        <f t="shared" si="112"/>
        <v>4.644746600741656</v>
      </c>
      <c r="J124" s="75">
        <f t="shared" si="112"/>
        <v>4.9103235014272117</v>
      </c>
      <c r="K124" s="75">
        <f t="shared" si="112"/>
        <v>4.4359494812810105</v>
      </c>
      <c r="L124" s="75">
        <f t="shared" si="112"/>
        <v>3.1362046348928727</v>
      </c>
      <c r="M124" s="75">
        <f t="shared" si="112"/>
        <v>2.9138859259362033</v>
      </c>
      <c r="N124" s="75">
        <f t="shared" si="112"/>
        <v>3.0104737613096133</v>
      </c>
      <c r="O124" s="141">
        <f>IFERROR(O122/O123,0)</f>
        <v>3.0731266073236783</v>
      </c>
      <c r="Q124" s="75">
        <f t="shared" si="108"/>
        <v>4.9000000000000004</v>
      </c>
      <c r="R124" s="75">
        <f t="shared" si="109"/>
        <v>4.4359494812810105</v>
      </c>
      <c r="S124" s="75">
        <f t="shared" si="110"/>
        <v>3.0731266073236783</v>
      </c>
      <c r="U124" s="75">
        <f t="shared" si="105"/>
        <v>4.9000000000000004</v>
      </c>
      <c r="V124" s="75">
        <f t="shared" si="106"/>
        <v>4.4359494812810105</v>
      </c>
      <c r="W124" s="75">
        <f t="shared" si="107"/>
        <v>3.0731266073236783</v>
      </c>
      <c r="X124" s="77"/>
      <c r="Y124" s="22"/>
      <c r="Z124" s="22"/>
      <c r="AA124" s="22"/>
    </row>
    <row r="125" spans="2:27" ht="14.5" customHeight="1" x14ac:dyDescent="0.35">
      <c r="B125" s="71" t="s">
        <v>69</v>
      </c>
      <c r="D125" s="78"/>
      <c r="E125" s="78"/>
      <c r="F125" s="78"/>
      <c r="G125" s="78"/>
      <c r="H125" s="78"/>
      <c r="I125" s="78"/>
      <c r="J125" s="78"/>
      <c r="K125" s="78">
        <v>3.9</v>
      </c>
      <c r="L125" s="78">
        <v>2.7</v>
      </c>
      <c r="M125" s="78">
        <v>2.4</v>
      </c>
      <c r="N125" s="78">
        <v>2.4122545547797811</v>
      </c>
      <c r="O125" s="147">
        <v>2.4065239034008781</v>
      </c>
      <c r="Q125" s="78">
        <f t="shared" si="108"/>
        <v>0</v>
      </c>
      <c r="R125" s="78">
        <f t="shared" si="109"/>
        <v>3.9</v>
      </c>
      <c r="S125" s="78">
        <f t="shared" si="110"/>
        <v>2.4065239034008781</v>
      </c>
      <c r="U125" s="78">
        <f t="shared" si="105"/>
        <v>0</v>
      </c>
      <c r="V125" s="78">
        <f t="shared" si="106"/>
        <v>3.9</v>
      </c>
      <c r="W125" s="78">
        <f t="shared" si="107"/>
        <v>2.4065239034008781</v>
      </c>
      <c r="X125" s="80"/>
      <c r="Y125" s="22"/>
      <c r="Z125" s="22"/>
      <c r="AA125" s="22"/>
    </row>
    <row r="126" spans="2:27" ht="14.5" customHeight="1" x14ac:dyDescent="0.35">
      <c r="B126" s="71" t="s">
        <v>70</v>
      </c>
      <c r="D126" s="81">
        <v>0.13</v>
      </c>
      <c r="E126" s="81">
        <v>0.108</v>
      </c>
      <c r="F126" s="81">
        <v>0.10299999999999999</v>
      </c>
      <c r="G126" s="81">
        <v>9.8000000000000004E-2</v>
      </c>
      <c r="H126" s="81">
        <v>9.7000000000000003E-2</v>
      </c>
      <c r="I126" s="81">
        <v>9.5000000000000001E-2</v>
      </c>
      <c r="J126" s="81">
        <v>9.4E-2</v>
      </c>
      <c r="K126" s="81">
        <v>9.1999999999999998E-2</v>
      </c>
      <c r="L126" s="81">
        <v>8.5999999999999993E-2</v>
      </c>
      <c r="M126" s="81">
        <v>8.5000000000000006E-2</v>
      </c>
      <c r="N126" s="81">
        <v>8.3000000000000004E-2</v>
      </c>
      <c r="O126" s="142">
        <v>7.9000000000000001E-2</v>
      </c>
      <c r="Q126" s="81">
        <f t="shared" si="108"/>
        <v>9.8000000000000004E-2</v>
      </c>
      <c r="R126" s="81">
        <f t="shared" si="109"/>
        <v>9.1999999999999998E-2</v>
      </c>
      <c r="S126" s="81">
        <f t="shared" si="110"/>
        <v>7.9000000000000001E-2</v>
      </c>
      <c r="U126" s="81">
        <f t="shared" si="105"/>
        <v>9.8000000000000004E-2</v>
      </c>
      <c r="V126" s="81">
        <f t="shared" si="106"/>
        <v>9.1999999999999998E-2</v>
      </c>
      <c r="W126" s="81">
        <f t="shared" si="107"/>
        <v>7.9000000000000001E-2</v>
      </c>
      <c r="X126" s="83"/>
      <c r="Y126" s="22"/>
      <c r="Z126" s="22"/>
      <c r="AA126" s="22"/>
    </row>
    <row r="127" spans="2:27" ht="14.5" customHeight="1" x14ac:dyDescent="0.5">
      <c r="B127" s="71" t="s">
        <v>71</v>
      </c>
      <c r="D127" s="84">
        <v>3940</v>
      </c>
      <c r="E127" s="84">
        <v>2400</v>
      </c>
      <c r="F127" s="84">
        <v>2000</v>
      </c>
      <c r="G127" s="84">
        <v>1990</v>
      </c>
      <c r="H127" s="85">
        <v>1950</v>
      </c>
      <c r="I127" s="85">
        <v>1960</v>
      </c>
      <c r="J127" s="85">
        <v>2015</v>
      </c>
      <c r="K127" s="85">
        <v>1900</v>
      </c>
      <c r="L127" s="85">
        <v>1400</v>
      </c>
      <c r="M127" s="85">
        <v>1250</v>
      </c>
      <c r="N127" s="85">
        <v>1250</v>
      </c>
      <c r="O127" s="85">
        <v>1270</v>
      </c>
      <c r="Q127" s="85">
        <f t="shared" si="108"/>
        <v>1990</v>
      </c>
      <c r="R127" s="85">
        <f t="shared" si="109"/>
        <v>1900</v>
      </c>
      <c r="S127" s="85">
        <f t="shared" si="110"/>
        <v>1270</v>
      </c>
      <c r="U127" s="85">
        <f t="shared" si="105"/>
        <v>1990</v>
      </c>
      <c r="V127" s="85">
        <f t="shared" si="106"/>
        <v>1900</v>
      </c>
      <c r="W127" s="85">
        <f t="shared" si="107"/>
        <v>1270</v>
      </c>
      <c r="X127" s="87"/>
      <c r="Y127" s="22"/>
      <c r="Z127" s="22"/>
      <c r="AA127" s="22"/>
    </row>
    <row r="128" spans="2:27" x14ac:dyDescent="0.35">
      <c r="Y128" s="22"/>
      <c r="Z128" s="22"/>
      <c r="AA128" s="22"/>
    </row>
    <row r="129" spans="2:27" x14ac:dyDescent="0.35">
      <c r="D129" s="24"/>
      <c r="L129" s="70" t="s">
        <v>65</v>
      </c>
      <c r="Y129" s="22"/>
      <c r="Z129" s="22"/>
      <c r="AA129" s="22"/>
    </row>
    <row r="130" spans="2:27" x14ac:dyDescent="0.35">
      <c r="D130" s="24"/>
      <c r="Y130" s="22"/>
      <c r="Z130" s="22"/>
      <c r="AA130" s="22"/>
    </row>
    <row r="131" spans="2:27" x14ac:dyDescent="0.35">
      <c r="B131" s="71" t="s">
        <v>66</v>
      </c>
      <c r="D131" s="24"/>
      <c r="L131" s="73">
        <v>13695</v>
      </c>
      <c r="Y131" s="22"/>
      <c r="Z131" s="22"/>
      <c r="AA131" s="22"/>
    </row>
    <row r="132" spans="2:27" x14ac:dyDescent="0.35">
      <c r="B132" s="71" t="s">
        <v>67</v>
      </c>
      <c r="L132" s="73">
        <f>L123</f>
        <v>4574</v>
      </c>
      <c r="Y132" s="22"/>
      <c r="Z132" s="22"/>
      <c r="AA132" s="22"/>
    </row>
    <row r="133" spans="2:27" x14ac:dyDescent="0.35">
      <c r="B133" s="71" t="s">
        <v>68</v>
      </c>
      <c r="L133" s="76">
        <f t="shared" ref="L133" si="113">L131/L132</f>
        <v>2.9940970703979013</v>
      </c>
      <c r="Y133" s="22"/>
      <c r="Z133" s="22"/>
      <c r="AA133" s="22"/>
    </row>
    <row r="134" spans="2:27" x14ac:dyDescent="0.35">
      <c r="B134" s="71" t="s">
        <v>69</v>
      </c>
      <c r="L134" s="79">
        <v>2.5</v>
      </c>
      <c r="M134" s="24"/>
      <c r="Y134" s="22"/>
      <c r="Z134" s="22"/>
      <c r="AA134" s="22"/>
    </row>
    <row r="135" spans="2:27" x14ac:dyDescent="0.35">
      <c r="B135" s="71" t="s">
        <v>70</v>
      </c>
      <c r="L135" s="82">
        <v>8.5000000000000006E-2</v>
      </c>
      <c r="Y135" s="22"/>
      <c r="Z135" s="22"/>
      <c r="AA135" s="22"/>
    </row>
    <row r="136" spans="2:27" ht="21" x14ac:dyDescent="0.5">
      <c r="B136" s="71" t="s">
        <v>71</v>
      </c>
      <c r="J136" s="24"/>
      <c r="L136" s="86">
        <v>1350</v>
      </c>
      <c r="M136" s="109"/>
      <c r="Y136" s="22"/>
      <c r="Z136" s="22"/>
      <c r="AA136" s="22"/>
    </row>
    <row r="137" spans="2:27" x14ac:dyDescent="0.35">
      <c r="Y137" s="22"/>
      <c r="Z137" s="22"/>
      <c r="AA137" s="22"/>
    </row>
    <row r="138" spans="2:27" x14ac:dyDescent="0.35">
      <c r="J138" s="109"/>
      <c r="K138" s="109"/>
      <c r="Y138" s="22"/>
      <c r="Z138" s="22"/>
      <c r="AA138" s="22"/>
    </row>
    <row r="139" spans="2:27" x14ac:dyDescent="0.35">
      <c r="Y139" s="22"/>
      <c r="Z139" s="22"/>
      <c r="AA139" s="22"/>
    </row>
    <row r="140" spans="2:27" x14ac:dyDescent="0.35">
      <c r="Y140" s="22"/>
      <c r="Z140" s="22"/>
      <c r="AA140" s="22"/>
    </row>
    <row r="141" spans="2:27" x14ac:dyDescent="0.35">
      <c r="Y141" s="22"/>
      <c r="Z141" s="22"/>
      <c r="AA141" s="22"/>
    </row>
    <row r="142" spans="2:27" x14ac:dyDescent="0.35">
      <c r="Y142" s="22"/>
      <c r="Z142" s="22"/>
      <c r="AA142" s="22"/>
    </row>
    <row r="143" spans="2:27" x14ac:dyDescent="0.35">
      <c r="Y143" s="22"/>
      <c r="Z143" s="22"/>
      <c r="AA143" s="22"/>
    </row>
    <row r="144" spans="2:27" x14ac:dyDescent="0.35">
      <c r="Y144" s="22"/>
      <c r="Z144" s="22"/>
      <c r="AA144" s="22"/>
    </row>
    <row r="145" spans="25:27" x14ac:dyDescent="0.35">
      <c r="Y145" s="22"/>
      <c r="Z145" s="22"/>
      <c r="AA145" s="22"/>
    </row>
    <row r="146" spans="25:27" x14ac:dyDescent="0.35">
      <c r="Y146" s="22"/>
      <c r="Z146" s="22"/>
      <c r="AA146" s="22"/>
    </row>
    <row r="147" spans="25:27" x14ac:dyDescent="0.35">
      <c r="Y147" s="22"/>
      <c r="Z147" s="22"/>
      <c r="AA147" s="22"/>
    </row>
    <row r="148" spans="25:27" x14ac:dyDescent="0.35">
      <c r="Y148" s="22"/>
      <c r="Z148" s="22"/>
      <c r="AA148" s="22"/>
    </row>
    <row r="149" spans="25:27" x14ac:dyDescent="0.35">
      <c r="Y149" s="22"/>
      <c r="Z149" s="22"/>
      <c r="AA149" s="22"/>
    </row>
    <row r="150" spans="25:27" x14ac:dyDescent="0.35">
      <c r="Y150" s="22"/>
      <c r="Z150" s="22"/>
      <c r="AA150" s="22"/>
    </row>
    <row r="151" spans="25:27" x14ac:dyDescent="0.35">
      <c r="Y151" s="22"/>
      <c r="Z151" s="22"/>
      <c r="AA151" s="22"/>
    </row>
  </sheetData>
  <mergeCells count="3">
    <mergeCell ref="D4:O4"/>
    <mergeCell ref="Q4:S4"/>
    <mergeCell ref="U4:W4"/>
  </mergeCells>
  <pageMargins left="0.7" right="0.7" top="0.75" bottom="0.75" header="0.3" footer="0.3"/>
  <pageSetup orientation="portrait" r:id="rId1"/>
  <ignoredErrors>
    <ignoredError sqref="Q60:V63 Q51:V51 Q72:U73 T48:V48 T49:V49 T50:V50 T53:V53 T54:V54 T55:V55 T56:V56 T57:V57 T58:V58 T59:V59 Q66:V66 T64:V64 T65:V65 T71:U71 Q75:U76 T74:U74 Q81:U83 T79:U79 T80:U80 Q85:U87 T84:U84 Q89:U91 T88:U88 Q93:U93 Q92:R92 T92:U92 Q78:U78 T77:U77" formulaRange="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Index</vt:lpstr>
      <vt:lpstr>Q4FY26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Simran Mittal</cp:lastModifiedBy>
  <dcterms:created xsi:type="dcterms:W3CDTF">2025-08-13T07:53:00Z</dcterms:created>
  <dcterms:modified xsi:type="dcterms:W3CDTF">2026-05-21T14:34:54Z</dcterms:modified>
</cp:coreProperties>
</file>