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Z:\Business Operations\B. Capital &amp; Strategy\Corporate Strategy\05 Management Updates\FY26\Investor Presentation Q3FY26\"/>
    </mc:Choice>
  </mc:AlternateContent>
  <xr:revisionPtr revIDLastSave="0" documentId="13_ncr:1_{5A5C6409-8D87-4A71-B0A5-5C0378F95750}" xr6:coauthVersionLast="47" xr6:coauthVersionMax="47" xr10:uidLastSave="{00000000-0000-0000-0000-000000000000}"/>
  <bookViews>
    <workbookView xWindow="-110" yWindow="-110" windowWidth="19420" windowHeight="11500" xr2:uid="{35803702-C80C-4F93-B562-015C84CD8C90}"/>
  </bookViews>
  <sheets>
    <sheet name="Index" sheetId="2" r:id="rId1"/>
    <sheet name="Q3FY26" sheetId="1" r:id="rId2"/>
  </sheets>
  <definedNames>
    <definedName name="_" hidden="1">#REF!</definedName>
    <definedName name="______________xx1" hidden="1">{#N/A,#N/A,FALSE,"CMN_FE"}</definedName>
    <definedName name="______________xx1_1" hidden="1">{#N/A,#N/A,FALSE,"CMN_FE"}</definedName>
    <definedName name="______________xx1_1_1" hidden="1">{#N/A,#N/A,FALSE,"CMN_FE"}</definedName>
    <definedName name="______________xx1_2" hidden="1">{#N/A,#N/A,FALSE,"CMN_FE"}</definedName>
    <definedName name="______________xx1_2_1" hidden="1">{#N/A,#N/A,FALSE,"CMN_FE"}</definedName>
    <definedName name="______________xx1_3" hidden="1">{#N/A,#N/A,FALSE,"CMN_FE"}</definedName>
    <definedName name="_________xx1" hidden="1">{#N/A,#N/A,FALSE,"CMN_FE"}</definedName>
    <definedName name="_________xx1_1" hidden="1">{#N/A,#N/A,FALSE,"CMN_FE"}</definedName>
    <definedName name="_________xx1_1_1" hidden="1">{#N/A,#N/A,FALSE,"CMN_FE"}</definedName>
    <definedName name="_________xx1_2" hidden="1">{#N/A,#N/A,FALSE,"CMN_FE"}</definedName>
    <definedName name="_________xx1_2_1" hidden="1">{#N/A,#N/A,FALSE,"CMN_FE"}</definedName>
    <definedName name="_________xx1_3" hidden="1">{#N/A,#N/A,FALSE,"CMN_FE"}</definedName>
    <definedName name="________xx1" hidden="1">{#N/A,#N/A,FALSE,"CMN_FE"}</definedName>
    <definedName name="________xx1_1" hidden="1">{#N/A,#N/A,FALSE,"CMN_FE"}</definedName>
    <definedName name="________xx1_1_1" hidden="1">{#N/A,#N/A,FALSE,"CMN_FE"}</definedName>
    <definedName name="________xx1_2" hidden="1">{#N/A,#N/A,FALSE,"CMN_FE"}</definedName>
    <definedName name="________xx1_2_1" hidden="1">{#N/A,#N/A,FALSE,"CMN_FE"}</definedName>
    <definedName name="________xx1_3" hidden="1">{#N/A,#N/A,FALSE,"CMN_FE"}</definedName>
    <definedName name="_______xx1" hidden="1">{#N/A,#N/A,FALSE,"CMN_FE"}</definedName>
    <definedName name="_______xx1_1" hidden="1">{#N/A,#N/A,FALSE,"CMN_FE"}</definedName>
    <definedName name="_______xx1_1_1" hidden="1">{#N/A,#N/A,FALSE,"CMN_FE"}</definedName>
    <definedName name="_______xx1_2" hidden="1">{#N/A,#N/A,FALSE,"CMN_FE"}</definedName>
    <definedName name="_______xx1_2_1" hidden="1">{#N/A,#N/A,FALSE,"CMN_FE"}</definedName>
    <definedName name="_______xx1_3" hidden="1">{#N/A,#N/A,FALSE,"CMN_FE"}</definedName>
    <definedName name="______xx1" hidden="1">{#N/A,#N/A,FALSE,"CMN_FE"}</definedName>
    <definedName name="______xx1_1" hidden="1">{#N/A,#N/A,FALSE,"CMN_FE"}</definedName>
    <definedName name="______xx1_1_1" hidden="1">{#N/A,#N/A,FALSE,"CMN_FE"}</definedName>
    <definedName name="______xx1_2" hidden="1">{#N/A,#N/A,FALSE,"CMN_FE"}</definedName>
    <definedName name="______xx1_2_1" hidden="1">{#N/A,#N/A,FALSE,"CMN_FE"}</definedName>
    <definedName name="______xx1_3" hidden="1">{#N/A,#N/A,FALSE,"CMN_FE"}</definedName>
    <definedName name="_____xx1" hidden="1">{#N/A,#N/A,FALSE,"CMN_FE"}</definedName>
    <definedName name="_____xx1_1" hidden="1">{#N/A,#N/A,FALSE,"CMN_FE"}</definedName>
    <definedName name="_____xx1_1_1" hidden="1">{#N/A,#N/A,FALSE,"CMN_FE"}</definedName>
    <definedName name="_____xx1_2" hidden="1">{#N/A,#N/A,FALSE,"CMN_FE"}</definedName>
    <definedName name="_____xx1_2_1" hidden="1">{#N/A,#N/A,FALSE,"CMN_FE"}</definedName>
    <definedName name="_____xx1_3" hidden="1">{#N/A,#N/A,FALSE,"CMN_FE"}</definedName>
    <definedName name="____xx1" hidden="1">{#N/A,#N/A,FALSE,"CMN_FE"}</definedName>
    <definedName name="____xx1_1" hidden="1">{#N/A,#N/A,FALSE,"CMN_FE"}</definedName>
    <definedName name="____xx1_1_1" hidden="1">{#N/A,#N/A,FALSE,"CMN_FE"}</definedName>
    <definedName name="____xx1_2" hidden="1">{#N/A,#N/A,FALSE,"CMN_FE"}</definedName>
    <definedName name="____xx1_2_1" hidden="1">{#N/A,#N/A,FALSE,"CMN_FE"}</definedName>
    <definedName name="____xx1_3" hidden="1">{#N/A,#N/A,FALSE,"CMN_FE"}</definedName>
    <definedName name="___thinkcell11wvTEL6W0W2zDrq5o.quA" hidden="1">#REF!</definedName>
    <definedName name="___xx1" hidden="1">{#N/A,#N/A,FALSE,"CMN_FE"}</definedName>
    <definedName name="___xx1_1" hidden="1">{#N/A,#N/A,FALSE,"CMN_FE"}</definedName>
    <definedName name="___xx1_1_1" hidden="1">{#N/A,#N/A,FALSE,"CMN_FE"}</definedName>
    <definedName name="___xx1_2" hidden="1">{#N/A,#N/A,FALSE,"CMN_FE"}</definedName>
    <definedName name="___xx1_2_1" hidden="1">{#N/A,#N/A,FALSE,"CMN_FE"}</definedName>
    <definedName name="___xx1_3" hidden="1">{#N/A,#N/A,FALSE,"CMN_FE"}</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aa1" hidden="1">{#N/A,#N/A,TRUE,"Financials";#N/A,#N/A,TRUE,"Operating Statistics";#N/A,#N/A,TRUE,"Capex &amp; Depreciation";#N/A,#N/A,TRUE,"Debt"}</definedName>
    <definedName name="__aa1_1" hidden="1">{#N/A,#N/A,TRUE,"Financials";#N/A,#N/A,TRUE,"Operating Statistics";#N/A,#N/A,TRUE,"Capex &amp; Depreciation";#N/A,#N/A,TRUE,"Debt"}</definedName>
    <definedName name="__aa1_1_1" hidden="1">{#N/A,#N/A,TRUE,"Financials";#N/A,#N/A,TRUE,"Operating Statistics";#N/A,#N/A,TRUE,"Capex &amp; Depreciation";#N/A,#N/A,TRUE,"Debt"}</definedName>
    <definedName name="__aa1_2" hidden="1">{#N/A,#N/A,TRUE,"Financials";#N/A,#N/A,TRUE,"Operating Statistics";#N/A,#N/A,TRUE,"Capex &amp; Depreciation";#N/A,#N/A,TRUE,"Debt"}</definedName>
    <definedName name="__aa1_2_1" hidden="1">{#N/A,#N/A,TRUE,"Financials";#N/A,#N/A,TRUE,"Operating Statistics";#N/A,#N/A,TRUE,"Capex &amp; Depreciation";#N/A,#N/A,TRUE,"Debt"}</definedName>
    <definedName name="__aa1_3" hidden="1">{#N/A,#N/A,TRUE,"Financials";#N/A,#N/A,TRUE,"Operating Statistics";#N/A,#N/A,TRUE,"Capex &amp; Depreciation";#N/A,#N/A,TRUE,"Debt"}</definedName>
    <definedName name="__c" hidden="1">{#N/A,#N/A,FALSE,"Provisions"}</definedName>
    <definedName name="__c_1" hidden="1">{#N/A,#N/A,FALSE,"Provisions"}</definedName>
    <definedName name="__c_1_1" hidden="1">{#N/A,#N/A,FALSE,"Provisions"}</definedName>
    <definedName name="__c_2" hidden="1">{#N/A,#N/A,FALSE,"Provisions"}</definedName>
    <definedName name="__c_2_1" hidden="1">{#N/A,#N/A,FALSE,"Provisions"}</definedName>
    <definedName name="__c_3" hidden="1">{#N/A,#N/A,FALSE,"Provisions"}</definedName>
    <definedName name="__FDS_HYPERLINK_TOGGLE_STATE__" hidden="1">"ON"</definedName>
    <definedName name="__IntlFixup" hidden="1">TRUE</definedName>
    <definedName name="__sec3" hidden="1">#REF!</definedName>
    <definedName name="__wr1" hidden="1">{#N/A,#N/A,FALSE,"Aging Summary";#N/A,#N/A,FALSE,"Ratio Analysis";#N/A,#N/A,FALSE,"Test 120 Day Accts";#N/A,#N/A,FALSE,"Tickmarks"}</definedName>
    <definedName name="__wr1_1" hidden="1">{#N/A,#N/A,FALSE,"Aging Summary";#N/A,#N/A,FALSE,"Ratio Analysis";#N/A,#N/A,FALSE,"Test 120 Day Accts";#N/A,#N/A,FALSE,"Tickmarks"}</definedName>
    <definedName name="__wr1_1_1" hidden="1">{#N/A,#N/A,FALSE,"Aging Summary";#N/A,#N/A,FALSE,"Ratio Analysis";#N/A,#N/A,FALSE,"Test 120 Day Accts";#N/A,#N/A,FALSE,"Tickmarks"}</definedName>
    <definedName name="__wr1_2" hidden="1">{#N/A,#N/A,FALSE,"Aging Summary";#N/A,#N/A,FALSE,"Ratio Analysis";#N/A,#N/A,FALSE,"Test 120 Day Accts";#N/A,#N/A,FALSE,"Tickmarks"}</definedName>
    <definedName name="__wr1_2_1" hidden="1">{#N/A,#N/A,FALSE,"Aging Summary";#N/A,#N/A,FALSE,"Ratio Analysis";#N/A,#N/A,FALSE,"Test 120 Day Accts";#N/A,#N/A,FALSE,"Tickmarks"}</definedName>
    <definedName name="__wr1_3" hidden="1">{#N/A,#N/A,FALSE,"Aging Summary";#N/A,#N/A,FALSE,"Ratio Analysis";#N/A,#N/A,FALSE,"Test 120 Day Accts";#N/A,#N/A,FALSE,"Tickmarks"}</definedName>
    <definedName name="__xx1" hidden="1">{#N/A,#N/A,FALSE,"CMN_FE"}</definedName>
    <definedName name="__xx1_1" hidden="1">{#N/A,#N/A,FALSE,"CMN_FE"}</definedName>
    <definedName name="__xx1_1_1" hidden="1">{#N/A,#N/A,FALSE,"CMN_FE"}</definedName>
    <definedName name="__xx1_2" hidden="1">{#N/A,#N/A,FALSE,"CMN_FE"}</definedName>
    <definedName name="__xx1_2_1" hidden="1">{#N/A,#N/A,FALSE,"CMN_FE"}</definedName>
    <definedName name="__xx1_3" hidden="1">{#N/A,#N/A,FALSE,"CMN_FE"}</definedName>
    <definedName name="_1__123Graph_ACHART_1" hidden="1">#REF!</definedName>
    <definedName name="_1_0__123Graph_BGRA" hidden="1">#REF!</definedName>
    <definedName name="_10__123Graph_AChart_4G" hidden="1">#REF!</definedName>
    <definedName name="_11__123Graph_ACHART_5" hidden="1">#REF!</definedName>
    <definedName name="_12__123Graph_ACHART_6" hidden="1">#REF!</definedName>
    <definedName name="_13__123Graph_ACHART_7" hidden="1">#REF!</definedName>
    <definedName name="_14__123Graph_ACHART_8" hidden="1">#REF!</definedName>
    <definedName name="_15__123Graph_ACHART_9" hidden="1">#REF!</definedName>
    <definedName name="_16__123Graph_BCHART_1" hidden="1">#REF!</definedName>
    <definedName name="_17__123Graph_BCHART_10" hidden="1">#REF!</definedName>
    <definedName name="_18__123Graph_BCHART_11" hidden="1">#REF!</definedName>
    <definedName name="_19__123Graph_BChart_1G" hidden="1">#REF!</definedName>
    <definedName name="_2__123Graph_ACHART_10" hidden="1">#REF!</definedName>
    <definedName name="_20__123Graph_BCHART_2" hidden="1">#REF!</definedName>
    <definedName name="_21__123Graph_BChart_2G" hidden="1">#REF!</definedName>
    <definedName name="_22__123Graph_BCHART_3" hidden="1">#REF!</definedName>
    <definedName name="_23__123Graph_BChart_3G" hidden="1">#REF!</definedName>
    <definedName name="_24__123Graph_BCHART_4" hidden="1">#REF!</definedName>
    <definedName name="_25__123Graph_BChart_4G" hidden="1">#REF!</definedName>
    <definedName name="_26__123Graph_BCHART_5" hidden="1">#REF!</definedName>
    <definedName name="_27__123Graph_BCHART_6" hidden="1">#REF!</definedName>
    <definedName name="_28__123Graph_BCHART_7" hidden="1">#REF!</definedName>
    <definedName name="_29__123Graph_BCHART_8" hidden="1">#REF!</definedName>
    <definedName name="_3__123Graph_ACHART_11" hidden="1">#REF!</definedName>
    <definedName name="_30__123Graph_BCHART_9" hidden="1">#REF!</definedName>
    <definedName name="_31__123Graph_CCHART_1" hidden="1">#REF!</definedName>
    <definedName name="_32__123Graph_CCHART_10" hidden="1">#REF!</definedName>
    <definedName name="_33__123Graph_CCHART_11" hidden="1">#REF!</definedName>
    <definedName name="_34__123Graph_CCHART_3" hidden="1">#REF!</definedName>
    <definedName name="_35__123Graph_CChart_3G" hidden="1">#REF!</definedName>
    <definedName name="_36__123Graph_CCHART_4" hidden="1">#REF!</definedName>
    <definedName name="_37__123Graph_CCHART_5" hidden="1">#REF!</definedName>
    <definedName name="_38__123Graph_CCHART_7" hidden="1">#REF!</definedName>
    <definedName name="_39__123Graph_CCHART_8" hidden="1">#REF!</definedName>
    <definedName name="_4__123Graph_AChart_1G" hidden="1">#REF!</definedName>
    <definedName name="_40__123Graph_CCHART_9" hidden="1">#REF!</definedName>
    <definedName name="_41__123Graph_DCHART_1" hidden="1">#REF!</definedName>
    <definedName name="_42__123Graph_DCHART_10" hidden="1">#REF!</definedName>
    <definedName name="_43__123Graph_DCHART_11" hidden="1">#REF!</definedName>
    <definedName name="_44__123Graph_DCHART_3" hidden="1">#REF!</definedName>
    <definedName name="_45__123Graph_DCHART_4" hidden="1">#REF!</definedName>
    <definedName name="_46__123Graph_DCHART_7" hidden="1">#REF!</definedName>
    <definedName name="_47__123Graph_DCHART_8" hidden="1">#REF!</definedName>
    <definedName name="_48__123Graph_DCHART_9" hidden="1">#REF!</definedName>
    <definedName name="_49__123Graph_ECHART_10" hidden="1">#REF!</definedName>
    <definedName name="_5__123Graph_ACHART_2" hidden="1">#REF!</definedName>
    <definedName name="_50__123Graph_ECHART_11" hidden="1">#REF!</definedName>
    <definedName name="_51__123Graph_ECHART_3" hidden="1">#REF!</definedName>
    <definedName name="_52__123Graph_ECHART_4" hidden="1">#REF!</definedName>
    <definedName name="_53__123Graph_ECHART_8" hidden="1">#REF!</definedName>
    <definedName name="_54__123Graph_ECHART_9" hidden="1">#REF!</definedName>
    <definedName name="_55__123Graph_FCHART_10" hidden="1">#REF!</definedName>
    <definedName name="_56__123Graph_FCHART_11" hidden="1">#REF!</definedName>
    <definedName name="_57__123Graph_FCHART_9" hidden="1">#REF!</definedName>
    <definedName name="_58__123Graph_XCHART_10" hidden="1">#REF!</definedName>
    <definedName name="_59__123Graph_XCHART_11" hidden="1">#REF!</definedName>
    <definedName name="_6__123Graph_AChart_2G" hidden="1">#REF!</definedName>
    <definedName name="_60__123Graph_XCHART_2" hidden="1">#REF!</definedName>
    <definedName name="_61__123Graph_XChart_2G" hidden="1">#REF!</definedName>
    <definedName name="_62__123Graph_XCHART_3" hidden="1">#REF!</definedName>
    <definedName name="_63__123Graph_XChart_3G" hidden="1">#REF!</definedName>
    <definedName name="_64__123Graph_XCHART_4" hidden="1">#REF!</definedName>
    <definedName name="_65__123Graph_XChart_4G" hidden="1">#REF!</definedName>
    <definedName name="_66__123Graph_XCHART_5" hidden="1">#REF!</definedName>
    <definedName name="_67__123Graph_XCHART_6" hidden="1">#REF!</definedName>
    <definedName name="_68__123Graph_XCHART_7" hidden="1">#REF!</definedName>
    <definedName name="_69__123Graph_XCHART_8" hidden="1">#REF!</definedName>
    <definedName name="_7__123Graph_ACHART_3" hidden="1">#REF!</definedName>
    <definedName name="_70__123Graph_XCHART_9" hidden="1">#REF!</definedName>
    <definedName name="_8__123Graph_AChart_3G" hidden="1">#REF!</definedName>
    <definedName name="_9__123Graph_ACHART_4" hidden="1">#REF!</definedName>
    <definedName name="_aa1" hidden="1">{#N/A,#N/A,TRUE,"Financials";#N/A,#N/A,TRUE,"Operating Statistics";#N/A,#N/A,TRUE,"Capex &amp; Depreciation";#N/A,#N/A,TRUE,"Debt"}</definedName>
    <definedName name="_aa1_1" hidden="1">{#N/A,#N/A,TRUE,"Financials";#N/A,#N/A,TRUE,"Operating Statistics";#N/A,#N/A,TRUE,"Capex &amp; Depreciation";#N/A,#N/A,TRUE,"Debt"}</definedName>
    <definedName name="_aa1_1_1" hidden="1">{#N/A,#N/A,TRUE,"Financials";#N/A,#N/A,TRUE,"Operating Statistics";#N/A,#N/A,TRUE,"Capex &amp; Depreciation";#N/A,#N/A,TRUE,"Debt"}</definedName>
    <definedName name="_aa1_2" hidden="1">{#N/A,#N/A,TRUE,"Financials";#N/A,#N/A,TRUE,"Operating Statistics";#N/A,#N/A,TRUE,"Capex &amp; Depreciation";#N/A,#N/A,TRUE,"Debt"}</definedName>
    <definedName name="_aa1_2_1" hidden="1">{#N/A,#N/A,TRUE,"Financials";#N/A,#N/A,TRUE,"Operating Statistics";#N/A,#N/A,TRUE,"Capex &amp; Depreciation";#N/A,#N/A,TRUE,"Debt"}</definedName>
    <definedName name="_aa1_3" hidden="1">{#N/A,#N/A,TRUE,"Financials";#N/A,#N/A,TRUE,"Operating Statistics";#N/A,#N/A,TRUE,"Capex &amp; Depreciation";#N/A,#N/A,TRUE,"Debt"}</definedName>
    <definedName name="_aa2" hidden="1">{#N/A,#N/A,TRUE,"Financials";#N/A,#N/A,TRUE,"Operating Statistics";#N/A,#N/A,TRUE,"Capex &amp; Depreciation";#N/A,#N/A,TRUE,"Debt"}</definedName>
    <definedName name="_aa2_1" hidden="1">{#N/A,#N/A,TRUE,"Financials";#N/A,#N/A,TRUE,"Operating Statistics";#N/A,#N/A,TRUE,"Capex &amp; Depreciation";#N/A,#N/A,TRUE,"Debt"}</definedName>
    <definedName name="_aa2_1_1" hidden="1">{#N/A,#N/A,TRUE,"Financials";#N/A,#N/A,TRUE,"Operating Statistics";#N/A,#N/A,TRUE,"Capex &amp; Depreciation";#N/A,#N/A,TRUE,"Debt"}</definedName>
    <definedName name="_aa2_2" hidden="1">{#N/A,#N/A,TRUE,"Financials";#N/A,#N/A,TRUE,"Operating Statistics";#N/A,#N/A,TRUE,"Capex &amp; Depreciation";#N/A,#N/A,TRUE,"Debt"}</definedName>
    <definedName name="_aa2_2_1" hidden="1">{#N/A,#N/A,TRUE,"Financials";#N/A,#N/A,TRUE,"Operating Statistics";#N/A,#N/A,TRUE,"Capex &amp; Depreciation";#N/A,#N/A,TRUE,"Debt"}</definedName>
    <definedName name="_aa2_3" hidden="1">{#N/A,#N/A,TRUE,"Financials";#N/A,#N/A,TRUE,"Operating Statistics";#N/A,#N/A,TRUE,"Capex &amp; Depreciation";#N/A,#N/A,TRUE,"Debt"}</definedName>
    <definedName name="_Dist_Values" hidden="1">#REF!</definedName>
    <definedName name="_Fill" hidden="1">#REF!</definedName>
    <definedName name="_k2" hidden="1">#REF!</definedName>
    <definedName name="_Key1" hidden="1">#REF!</definedName>
    <definedName name="_Key2" hidden="1">#REF!</definedName>
    <definedName name="_key3" hidden="1">#REF!</definedName>
    <definedName name="_nil" hidden="1">#REF!</definedName>
    <definedName name="_Order1" hidden="1">255</definedName>
    <definedName name="_Order2" hidden="1">255</definedName>
    <definedName name="_Parse_In" hidden="1">#REF!</definedName>
    <definedName name="_Parse_Out" hidden="1">#REF!</definedName>
    <definedName name="_Regression_Int" hidden="1">1</definedName>
    <definedName name="_Regression_Out" hidden="1">#REF!</definedName>
    <definedName name="_Regression_X" hidden="1">#REF!</definedName>
    <definedName name="_s1" hidden="1">#REF!</definedName>
    <definedName name="_sec3"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wr1" hidden="1">{#N/A,#N/A,FALSE,"Aging Summary";#N/A,#N/A,FALSE,"Ratio Analysis";#N/A,#N/A,FALSE,"Test 120 Day Accts";#N/A,#N/A,FALSE,"Tickmarks"}</definedName>
    <definedName name="_wr1_1" hidden="1">{#N/A,#N/A,FALSE,"Aging Summary";#N/A,#N/A,FALSE,"Ratio Analysis";#N/A,#N/A,FALSE,"Test 120 Day Accts";#N/A,#N/A,FALSE,"Tickmarks"}</definedName>
    <definedName name="_wr1_1_1" hidden="1">{#N/A,#N/A,FALSE,"Aging Summary";#N/A,#N/A,FALSE,"Ratio Analysis";#N/A,#N/A,FALSE,"Test 120 Day Accts";#N/A,#N/A,FALSE,"Tickmarks"}</definedName>
    <definedName name="_wr1_2" hidden="1">{#N/A,#N/A,FALSE,"Aging Summary";#N/A,#N/A,FALSE,"Ratio Analysis";#N/A,#N/A,FALSE,"Test 120 Day Accts";#N/A,#N/A,FALSE,"Tickmarks"}</definedName>
    <definedName name="_wr1_2_1" hidden="1">{#N/A,#N/A,FALSE,"Aging Summary";#N/A,#N/A,FALSE,"Ratio Analysis";#N/A,#N/A,FALSE,"Test 120 Day Accts";#N/A,#N/A,FALSE,"Tickmarks"}</definedName>
    <definedName name="_wr1_3" hidden="1">{#N/A,#N/A,FALSE,"Aging Summary";#N/A,#N/A,FALSE,"Ratio Analysis";#N/A,#N/A,FALSE,"Test 120 Day Accts";#N/A,#N/A,FALSE,"Tickmarks"}</definedName>
    <definedName name="a" hidden="1">#REF!</definedName>
    <definedName name="aaaaa" hidden="1">#REF!</definedName>
    <definedName name="aaaaaaaaaaaaaaaaaaaaaaaaa" hidden="1">{#N/A,#N/A,FALSE,"Highlights";#N/A,#N/A,FALSE,"Income";#N/A,#N/A,FALSE,"Revenue";#N/A,#N/A,FALSE,"Expenses";#N/A,#N/A,FALSE,"Provisions";#N/A,#N/A,FALSE,"Income % of Revenue";#N/A,#N/A,FALSE,"Comp % of Revenue";#N/A,#N/A,FALSE,"DBNA ROE";#N/A,#N/A,FALSE,"ROE by Product"}</definedName>
    <definedName name="aaaaaaaaaaaaaaaaaaaaaaaaa_1" hidden="1">{#N/A,#N/A,FALSE,"Highlights";#N/A,#N/A,FALSE,"Income";#N/A,#N/A,FALSE,"Revenue";#N/A,#N/A,FALSE,"Expenses";#N/A,#N/A,FALSE,"Provisions";#N/A,#N/A,FALSE,"Income % of Revenue";#N/A,#N/A,FALSE,"Comp % of Revenue";#N/A,#N/A,FALSE,"DBNA ROE";#N/A,#N/A,FALSE,"ROE by Product"}</definedName>
    <definedName name="aaaaaaaaaaaaaaaaaaaaaaaaa_1_1" hidden="1">{#N/A,#N/A,FALSE,"Highlights";#N/A,#N/A,FALSE,"Income";#N/A,#N/A,FALSE,"Revenue";#N/A,#N/A,FALSE,"Expenses";#N/A,#N/A,FALSE,"Provisions";#N/A,#N/A,FALSE,"Income % of Revenue";#N/A,#N/A,FALSE,"Comp % of Revenue";#N/A,#N/A,FALSE,"DBNA ROE";#N/A,#N/A,FALSE,"ROE by Product"}</definedName>
    <definedName name="aaaaaaaaaaaaaaaaaaaaaaaaa_2" hidden="1">{#N/A,#N/A,FALSE,"Highlights";#N/A,#N/A,FALSE,"Income";#N/A,#N/A,FALSE,"Revenue";#N/A,#N/A,FALSE,"Expenses";#N/A,#N/A,FALSE,"Provisions";#N/A,#N/A,FALSE,"Income % of Revenue";#N/A,#N/A,FALSE,"Comp % of Revenue";#N/A,#N/A,FALSE,"DBNA ROE";#N/A,#N/A,FALSE,"ROE by Product"}</definedName>
    <definedName name="aaaaaaaaaaaaaaaaaaaaaaaaa_2_1" hidden="1">{#N/A,#N/A,FALSE,"Highlights";#N/A,#N/A,FALSE,"Income";#N/A,#N/A,FALSE,"Revenue";#N/A,#N/A,FALSE,"Expenses";#N/A,#N/A,FALSE,"Provisions";#N/A,#N/A,FALSE,"Income % of Revenue";#N/A,#N/A,FALSE,"Comp % of Revenue";#N/A,#N/A,FALSE,"DBNA ROE";#N/A,#N/A,FALSE,"ROE by Product"}</definedName>
    <definedName name="aaaaaaaaaaaaaaaaaaaaaaaaa_3" hidden="1">{#N/A,#N/A,FALSE,"Highlights";#N/A,#N/A,FALSE,"Income";#N/A,#N/A,FALSE,"Revenue";#N/A,#N/A,FALSE,"Expenses";#N/A,#N/A,FALSE,"Provisions";#N/A,#N/A,FALSE,"Income % of Revenue";#N/A,#N/A,FALSE,"Comp % of Revenue";#N/A,#N/A,FALSE,"DBNA ROE";#N/A,#N/A,FALSE,"ROE by Product"}</definedName>
    <definedName name="abc" hidden="1">#REF!</definedName>
    <definedName name="abcd" hidden="1">#REF!</definedName>
    <definedName name="abnl"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bnl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bnl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bnl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bnl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bnl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ac" hidden="1">#REF!</definedName>
    <definedName name="AccessDatabase" hidden="1">"C:\trimbak\Excel Files\PERSONNEL.mdb"</definedName>
    <definedName name="ACwvu.all." hidden="1">#REF!</definedName>
    <definedName name="anscount" hidden="1">1</definedName>
    <definedName name="as" hidden="1">{#N/A,#N/A,FALSE,"Balance Sheet";#N/A,#N/A,FALSE,"P&amp;L Account";#N/A,#N/A,FALSE,"sch1,2,3,4";#N/A,#N/A,FALSE,"Sch 5";#N/A,#N/A,FALSE,"sch 6";#N/A,#N/A,FALSE,"sch 7";#N/A,#N/A,FALSE,"Sch 8,9, 10";#N/A,#N/A,FALSE,"sch11, 12"}</definedName>
    <definedName name="AS2DocOpenMode" hidden="1">"AS2DocumentEdit"</definedName>
    <definedName name="AS2HasNoAutoHeaderFooter" hidden="1">" "</definedName>
    <definedName name="AS2LinkLS" hidden="1">#REF!</definedName>
    <definedName name="AS2NamedRange" hidden="1">2</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gsgasg" hidden="1">{#N/A,#N/A,FALSE,"Income Branch ONLY"}</definedName>
    <definedName name="asdgsgasg_1" hidden="1">{#N/A,#N/A,FALSE,"Income Branch ONLY"}</definedName>
    <definedName name="asdgsgasg_1_1" hidden="1">{#N/A,#N/A,FALSE,"Income Branch ONLY"}</definedName>
    <definedName name="asdgsgasg_2" hidden="1">{#N/A,#N/A,FALSE,"Income Branch ONLY"}</definedName>
    <definedName name="asdgsgasg_2_1" hidden="1">{#N/A,#N/A,FALSE,"Income Branch ONLY"}</definedName>
    <definedName name="asdgsgasg_3" hidden="1">{#N/A,#N/A,FALSE,"Income Branch ONLY"}</definedName>
    <definedName name="asfasd" hidden="1">{#N/A,#N/A,FALSE,"Income Branch ONLY"}</definedName>
    <definedName name="asfasd_1" hidden="1">{#N/A,#N/A,FALSE,"Income Branch ONLY"}</definedName>
    <definedName name="asfasd_1_1" hidden="1">{#N/A,#N/A,FALSE,"Income Branch ONLY"}</definedName>
    <definedName name="asfasd_2" hidden="1">{#N/A,#N/A,FALSE,"Income Branch ONLY"}</definedName>
    <definedName name="asfasd_2_1" hidden="1">{#N/A,#N/A,FALSE,"Income Branch ONLY"}</definedName>
    <definedName name="asfasd_3" hidden="1">{#N/A,#N/A,FALSE,"Income Branch ONLY"}</definedName>
    <definedName name="ashish" hidden="1">#REF!</definedName>
    <definedName name="asss" hidden="1">#REF!</definedName>
    <definedName name="axas" hidden="1">#REF!</definedName>
    <definedName name="BG_Del" hidden="1">15</definedName>
    <definedName name="BG_Ins" hidden="1">4</definedName>
    <definedName name="BG_Mod" hidden="1">6</definedName>
    <definedName name="Bharat" hidden="1">{#N/A,#N/A,FALSE,"COMP"}</definedName>
    <definedName name="Bharat_1" hidden="1">{#N/A,#N/A,FALSE,"COMP"}</definedName>
    <definedName name="Bharat_1_1" hidden="1">{#N/A,#N/A,FALSE,"COMP"}</definedName>
    <definedName name="Bharat_2" hidden="1">{#N/A,#N/A,FALSE,"COMP"}</definedName>
    <definedName name="Bharat_2_1" hidden="1">{#N/A,#N/A,FALSE,"COMP"}</definedName>
    <definedName name="Bharat_3" hidden="1">{#N/A,#N/A,FALSE,"COMP"}</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#REF!</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#REF!</definedName>
    <definedName name="BLPH230" hidden="1">#REF!</definedName>
    <definedName name="BLPH231" hidden="1">#REF!</definedName>
    <definedName name="BLPH232" hidden="1">#REF!</definedName>
    <definedName name="BLPH233" hidden="1">#REF!</definedName>
    <definedName name="BLPH234" hidden="1">#REF!</definedName>
    <definedName name="blph234566"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#REF!</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#REF!</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#REF!</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#REF!</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#REF!</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#REF!</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#REF!</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#REF!</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#REF!</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#REF!</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#REF!</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#REF!</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60" hidden="1">#REF!</definedName>
    <definedName name="BLPH361" hidden="1">#REF!</definedName>
    <definedName name="BLPH362" hidden="1">#REF!</definedName>
    <definedName name="BLPH363" hidden="1">#REF!</definedName>
    <definedName name="BLPH364" hidden="1">#REF!</definedName>
    <definedName name="BLPH365" hidden="1">#REF!</definedName>
    <definedName name="BLPH366" hidden="1">#REF!</definedName>
    <definedName name="BLPH367" hidden="1">#REF!</definedName>
    <definedName name="BLPH368" hidden="1">#REF!</definedName>
    <definedName name="BLPH369" hidden="1">#REF!</definedName>
    <definedName name="BLPH37" hidden="1">#REF!</definedName>
    <definedName name="BLPH370" hidden="1">#REF!</definedName>
    <definedName name="BLPH371" hidden="1">#REF!</definedName>
    <definedName name="BLPH372" hidden="1">#REF!</definedName>
    <definedName name="BLPH373" hidden="1">#REF!</definedName>
    <definedName name="BLPH374" hidden="1">#REF!</definedName>
    <definedName name="BLPH375" hidden="1">#REF!</definedName>
    <definedName name="BLPH376" hidden="1">#REF!</definedName>
    <definedName name="BLPH377" hidden="1">#REF!</definedName>
    <definedName name="BLPH378" hidden="1">#REF!</definedName>
    <definedName name="BLPH379" hidden="1">#REF!</definedName>
    <definedName name="BLPH38" hidden="1">#REF!</definedName>
    <definedName name="BLPH380" hidden="1">#REF!</definedName>
    <definedName name="BLPH381" hidden="1">#REF!</definedName>
    <definedName name="BLPH382" hidden="1">#REF!</definedName>
    <definedName name="BLPH383" hidden="1">#REF!</definedName>
    <definedName name="BLPH384" hidden="1">#REF!</definedName>
    <definedName name="BLPH385" hidden="1">#REF!</definedName>
    <definedName name="BLPH386" hidden="1">#REF!</definedName>
    <definedName name="BLPH387" hidden="1">#REF!</definedName>
    <definedName name="BLPH388" hidden="1">#REF!</definedName>
    <definedName name="BLPH389" hidden="1">#REF!</definedName>
    <definedName name="BLPH39" hidden="1">#REF!</definedName>
    <definedName name="BLPH390" hidden="1">#REF!</definedName>
    <definedName name="BLPH391" hidden="1">#REF!</definedName>
    <definedName name="BLPH392" hidden="1">#REF!</definedName>
    <definedName name="BLPH393" hidden="1">#REF!</definedName>
    <definedName name="BLPH394" hidden="1">#REF!</definedName>
    <definedName name="BLPH395" hidden="1">#REF!</definedName>
    <definedName name="BLPH396" hidden="1">#REF!</definedName>
    <definedName name="BLPH397" hidden="1">#REF!</definedName>
    <definedName name="BLPH398" hidden="1">#REF!</definedName>
    <definedName name="BLPH399" hidden="1">#REF!</definedName>
    <definedName name="BLPH4" hidden="1">#REF!</definedName>
    <definedName name="BLPH40" hidden="1">#REF!</definedName>
    <definedName name="BLPH400" hidden="1">#REF!</definedName>
    <definedName name="BLPH401" hidden="1">#REF!</definedName>
    <definedName name="BLPH402" hidden="1">#REF!</definedName>
    <definedName name="BLPH403" hidden="1">#REF!</definedName>
    <definedName name="BLPH404" hidden="1">#REF!</definedName>
    <definedName name="BLPH405" hidden="1">#REF!</definedName>
    <definedName name="BLPH406" hidden="1">#REF!</definedName>
    <definedName name="BLPH407" hidden="1">#REF!</definedName>
    <definedName name="BLPH408" hidden="1">#REF!</definedName>
    <definedName name="BLPH409" hidden="1">#REF!</definedName>
    <definedName name="BLPH41" hidden="1">#REF!</definedName>
    <definedName name="BLPH410" hidden="1">#REF!</definedName>
    <definedName name="BLPH411" hidden="1">#REF!</definedName>
    <definedName name="BLPH412" hidden="1">#REF!</definedName>
    <definedName name="BLPH413" hidden="1">#REF!</definedName>
    <definedName name="BLPH414" hidden="1">#REF!</definedName>
    <definedName name="BLPH415" hidden="1">#REF!</definedName>
    <definedName name="BLPH416" hidden="1">#REF!</definedName>
    <definedName name="BLPH417" hidden="1">#REF!</definedName>
    <definedName name="BLPH418" hidden="1">#REF!</definedName>
    <definedName name="BLPH419" hidden="1">#REF!</definedName>
    <definedName name="BLPH42" hidden="1">#REF!</definedName>
    <definedName name="BLPH420" hidden="1">#REF!</definedName>
    <definedName name="BLPH421" hidden="1">#REF!</definedName>
    <definedName name="BLPH422" hidden="1">#REF!</definedName>
    <definedName name="BLPH423" hidden="1">#REF!</definedName>
    <definedName name="BLPH424" hidden="1">#REF!</definedName>
    <definedName name="BLPH425" hidden="1">#REF!</definedName>
    <definedName name="BLPH426" hidden="1">#REF!</definedName>
    <definedName name="BLPH427" hidden="1">#REF!</definedName>
    <definedName name="BLPH428" hidden="1">#REF!</definedName>
    <definedName name="BLPH429" hidden="1">#REF!</definedName>
    <definedName name="BLPH43" hidden="1">#REF!</definedName>
    <definedName name="BLPH430" hidden="1">#REF!</definedName>
    <definedName name="BLPH431" hidden="1">#REF!</definedName>
    <definedName name="BLPH432" hidden="1">#REF!</definedName>
    <definedName name="BLPH433" hidden="1">#REF!</definedName>
    <definedName name="BLPH434" hidden="1">#REF!</definedName>
    <definedName name="BLPH435" hidden="1">#REF!</definedName>
    <definedName name="BLPH436" hidden="1">#REF!</definedName>
    <definedName name="BLPH437" hidden="1">#REF!</definedName>
    <definedName name="BLPH438" hidden="1">#REF!</definedName>
    <definedName name="BLPH439" hidden="1">#REF!</definedName>
    <definedName name="BLPH44" hidden="1">#REF!</definedName>
    <definedName name="BLPH440" hidden="1">#REF!</definedName>
    <definedName name="BLPH441" hidden="1">#REF!</definedName>
    <definedName name="BLPH442" hidden="1">#REF!</definedName>
    <definedName name="BLPH443" hidden="1">#REF!</definedName>
    <definedName name="BLPH444" hidden="1">#REF!</definedName>
    <definedName name="BLPH445" hidden="1">#REF!</definedName>
    <definedName name="BLPH446" hidden="1">#REF!</definedName>
    <definedName name="BLPH447" hidden="1">#REF!</definedName>
    <definedName name="BLPH448" hidden="1">#REF!</definedName>
    <definedName name="BLPH449" hidden="1">#REF!</definedName>
    <definedName name="BLPH45" hidden="1">#REF!</definedName>
    <definedName name="BLPH450" hidden="1">#REF!</definedName>
    <definedName name="BLPH451" hidden="1">#REF!</definedName>
    <definedName name="BLPH452" hidden="1">#REF!</definedName>
    <definedName name="BLPH453" hidden="1">#REF!</definedName>
    <definedName name="BLPH454" hidden="1">#REF!</definedName>
    <definedName name="BLPH455" hidden="1">#REF!</definedName>
    <definedName name="BLPH456" hidden="1">#REF!</definedName>
    <definedName name="BLPH457" hidden="1">#REF!</definedName>
    <definedName name="BLPH458" hidden="1">#REF!</definedName>
    <definedName name="BLPH459" hidden="1">#REF!</definedName>
    <definedName name="BLPH46" hidden="1">#REF!</definedName>
    <definedName name="BLPH460" hidden="1">#REF!</definedName>
    <definedName name="BLPH461" hidden="1">#REF!</definedName>
    <definedName name="BLPH462" hidden="1">#REF!</definedName>
    <definedName name="BLPH463" hidden="1">#REF!</definedName>
    <definedName name="BLPH464" hidden="1">#REF!</definedName>
    <definedName name="BLPH465" hidden="1">#REF!</definedName>
    <definedName name="BLPH466" hidden="1">#REF!</definedName>
    <definedName name="BLPH467" hidden="1">#REF!</definedName>
    <definedName name="BLPH468" hidden="1">#REF!</definedName>
    <definedName name="BLPH469" hidden="1">#REF!</definedName>
    <definedName name="BLPH47" hidden="1">#REF!</definedName>
    <definedName name="BLPH470" hidden="1">#REF!</definedName>
    <definedName name="BLPH471" hidden="1">#REF!</definedName>
    <definedName name="BLPH472" hidden="1">#REF!</definedName>
    <definedName name="BLPH473" hidden="1">#REF!</definedName>
    <definedName name="BLPH474" hidden="1">#REF!</definedName>
    <definedName name="BLPH475"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ook1" hidden="1">#REF!</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ccc" hidden="1">3</definedName>
    <definedName name="CIQWBGuid" hidden="1">"d27b9f03-bc95-4098-9b0e-99dbc5c5e282"</definedName>
    <definedName name="CMH"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H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H_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H_2"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H_2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H_3"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ode" hidden="1">#REF!</definedName>
    <definedName name="colton" hidden="1">{#N/A,#N/A,FALSE,"U_SUBS-97";#N/A,#N/A,FALSE,"S_BARIMP-97";#N/A,#N/A,FALSE,"S_SUBS20-97";#N/A,#N/A,FALSE,"S_VUAIMP-97";#N/A,#N/A,FALSE,"S_WTKDEV-97"}</definedName>
    <definedName name="colton_1" hidden="1">{#N/A,#N/A,FALSE,"U_SUBS-97";#N/A,#N/A,FALSE,"S_BARIMP-97";#N/A,#N/A,FALSE,"S_SUBS20-97";#N/A,#N/A,FALSE,"S_VUAIMP-97";#N/A,#N/A,FALSE,"S_WTKDEV-97"}</definedName>
    <definedName name="colton_1_1" hidden="1">{#N/A,#N/A,FALSE,"U_SUBS-97";#N/A,#N/A,FALSE,"S_BARIMP-97";#N/A,#N/A,FALSE,"S_SUBS20-97";#N/A,#N/A,FALSE,"S_VUAIMP-97";#N/A,#N/A,FALSE,"S_WTKDEV-97"}</definedName>
    <definedName name="colton_2" hidden="1">{#N/A,#N/A,FALSE,"U_SUBS-97";#N/A,#N/A,FALSE,"S_BARIMP-97";#N/A,#N/A,FALSE,"S_SUBS20-97";#N/A,#N/A,FALSE,"S_VUAIMP-97";#N/A,#N/A,FALSE,"S_WTKDEV-97"}</definedName>
    <definedName name="colton_2_1" hidden="1">{#N/A,#N/A,FALSE,"U_SUBS-97";#N/A,#N/A,FALSE,"S_BARIMP-97";#N/A,#N/A,FALSE,"S_SUBS20-97";#N/A,#N/A,FALSE,"S_VUAIMP-97";#N/A,#N/A,FALSE,"S_WTKDEV-97"}</definedName>
    <definedName name="colton_3" hidden="1">{#N/A,#N/A,FALSE,"U_SUBS-97";#N/A,#N/A,FALSE,"S_BARIMP-97";#N/A,#N/A,FALSE,"S_SUBS20-97";#N/A,#N/A,FALSE,"S_VUAIMP-97";#N/A,#N/A,FALSE,"S_WTKDEV-97"}</definedName>
    <definedName name="CompanyName2" hidden="1">#REF!</definedName>
    <definedName name="CompRange1Main" hidden="1">#REF!</definedName>
    <definedName name="CompRange2Main" hidden="1">#REF!</definedName>
    <definedName name="conf_balamended" hidden="1">{#N/A,#N/A,FALSE,"PMTABB";#N/A,#N/A,FALSE,"PMTABB"}</definedName>
    <definedName name="conf_balamended_1" hidden="1">{#N/A,#N/A,FALSE,"PMTABB";#N/A,#N/A,FALSE,"PMTABB"}</definedName>
    <definedName name="conf_balamended_1_1" hidden="1">{#N/A,#N/A,FALSE,"PMTABB";#N/A,#N/A,FALSE,"PMTABB"}</definedName>
    <definedName name="conf_balamended_2" hidden="1">{#N/A,#N/A,FALSE,"PMTABB";#N/A,#N/A,FALSE,"PMTABB"}</definedName>
    <definedName name="conf_balamended_2_1" hidden="1">{#N/A,#N/A,FALSE,"PMTABB";#N/A,#N/A,FALSE,"PMTABB"}</definedName>
    <definedName name="conf_balamended_3" hidden="1">{#N/A,#N/A,FALSE,"PMTABB";#N/A,#N/A,FALSE,"PMTABB"}</definedName>
    <definedName name="cxz"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cxz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cxz_1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cxz_2"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cxz_2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cxz_3"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data1" hidden="1">#REF!</definedName>
    <definedName name="data2" hidden="1">#REF!</definedName>
    <definedName name="data3" hidden="1">#REF!</definedName>
    <definedName name="Database_2" hidden="1">#REF!</definedName>
    <definedName name="Datenbank1" hidden="1">#REF!</definedName>
    <definedName name="DateRangeCompMain" hidden="1">#REF!</definedName>
    <definedName name="DBBT" hidden="1">{#N/A,#N/A,FALSE,"Income Branch ONLY"}</definedName>
    <definedName name="DBBT_1" hidden="1">{#N/A,#N/A,FALSE,"Income Branch ONLY"}</definedName>
    <definedName name="DBBT_1_1" hidden="1">{#N/A,#N/A,FALSE,"Income Branch ONLY"}</definedName>
    <definedName name="DBBT_2" hidden="1">{#N/A,#N/A,FALSE,"Income Branch ONLY"}</definedName>
    <definedName name="DBBT_2_1" hidden="1">{#N/A,#N/A,FALSE,"Income Branch ONLY"}</definedName>
    <definedName name="DBBT_3" hidden="1">{#N/A,#N/A,FALSE,"Income Branch ONLY"}</definedName>
    <definedName name="ddd" hidden="1">#REF!</definedName>
    <definedName name="de" hidden="1">#REF!</definedName>
    <definedName name="DEF" hidden="1">#REF!</definedName>
    <definedName name="Dep"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_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_2"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_2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_3"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Depereciation" hidden="1">{"'Furniture&amp; O.E'!$A$4:$D$27"}</definedName>
    <definedName name="Depereciation_1" hidden="1">{"'Furniture&amp; O.E'!$A$4:$D$27"}</definedName>
    <definedName name="Depereciation_1_1" hidden="1">{"'Furniture&amp; O.E'!$A$4:$D$27"}</definedName>
    <definedName name="Depereciation_2" hidden="1">{"'Furniture&amp; O.E'!$A$4:$D$27"}</definedName>
    <definedName name="Depereciation_2_1" hidden="1">{"'Furniture&amp; O.E'!$A$4:$D$27"}</definedName>
    <definedName name="Depereciation_3" hidden="1">{"'Furniture&amp; O.E'!$A$4:$D$27"}</definedName>
    <definedName name="dfgdfsfgfsdg" hidden="1">#REF!</definedName>
    <definedName name="DFGHJK" hidden="1">8</definedName>
    <definedName name="Discount" hidden="1">#REF!</definedName>
    <definedName name="display_area_2" hidden="1">#REF!</definedName>
    <definedName name="eeeeeeee" hidden="1">{#N/A,#N/A,TRUE,"Sheet1"}</definedName>
    <definedName name="eeeeeeee_1" hidden="1">{#N/A,#N/A,TRUE,"Sheet1"}</definedName>
    <definedName name="eeeeeeee_1_1" hidden="1">{#N/A,#N/A,TRUE,"Sheet1"}</definedName>
    <definedName name="eeeeeeee_2" hidden="1">{#N/A,#N/A,TRUE,"Sheet1"}</definedName>
    <definedName name="eeeeeeee_2_1" hidden="1">{#N/A,#N/A,TRUE,"Sheet1"}</definedName>
    <definedName name="eeeeeeee_3" hidden="1">{#N/A,#N/A,TRUE,"Sheet1"}</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V__EVCOM_OPTIONS__" hidden="1">8</definedName>
    <definedName name="EV__EXPOPTIONS__" hidden="1">0</definedName>
    <definedName name="EV__LASTREFTIME__" hidden="1">"(GMT+05:30)5/14/2016 12:27:02 PM"</definedName>
    <definedName name="EV__MAXEXPCOLS__" hidden="1">100</definedName>
    <definedName name="EV__MAXEXPROWS__" hidden="1">1000</definedName>
    <definedName name="EV__MEMORYCVW__" hidden="1">0</definedName>
    <definedName name="EV__WBEVMODE__" hidden="1">0</definedName>
    <definedName name="EV__WBREFOPTIONS__" hidden="1">134217732</definedName>
    <definedName name="EV__WBVERSION__" hidden="1">0</definedName>
    <definedName name="exc" hidden="1">{"'Sheet1'!$A$4386:$N$4591"}</definedName>
    <definedName name="exc_1" hidden="1">{"'Sheet1'!$A$4386:$N$4591"}</definedName>
    <definedName name="exc_1_1" hidden="1">{"'Sheet1'!$A$4386:$N$4591"}</definedName>
    <definedName name="exc_2" hidden="1">{"'Sheet1'!$A$4386:$N$4591"}</definedName>
    <definedName name="exc_2_1" hidden="1">{"'Sheet1'!$A$4386:$N$4591"}</definedName>
    <definedName name="exc_3" hidden="1">{"'Sheet1'!$A$4386:$N$4591"}</definedName>
    <definedName name="EXHT" hidden="1">15</definedName>
    <definedName name="FAS" hidden="1">#REF!</definedName>
    <definedName name="fasdf" hidden="1">#REF!</definedName>
    <definedName name="fasfjasfla" hidden="1">#REF!</definedName>
    <definedName name="FCode" hidden="1">#REF!</definedName>
    <definedName name="February" hidden="1">{#N/A,#N/A,FALSE,"Income Branch ONLY"}</definedName>
    <definedName name="February_1" hidden="1">{#N/A,#N/A,FALSE,"Income Branch ONLY"}</definedName>
    <definedName name="February_1_1" hidden="1">{#N/A,#N/A,FALSE,"Income Branch ONLY"}</definedName>
    <definedName name="February_2" hidden="1">{#N/A,#N/A,FALSE,"Income Branch ONLY"}</definedName>
    <definedName name="February_2_1" hidden="1">{#N/A,#N/A,FALSE,"Income Branch ONLY"}</definedName>
    <definedName name="February_3" hidden="1">{#N/A,#N/A,FALSE,"Income Branch ONLY"}</definedName>
    <definedName name="ffffff" hidden="1">{#N/A,#N/A,FALSE,"Provisions"}</definedName>
    <definedName name="ffffff_1" hidden="1">{#N/A,#N/A,FALSE,"Provisions"}</definedName>
    <definedName name="ffffff_1_1" hidden="1">{#N/A,#N/A,FALSE,"Provisions"}</definedName>
    <definedName name="ffffff_2" hidden="1">{#N/A,#N/A,FALSE,"Provisions"}</definedName>
    <definedName name="ffffff_2_1" hidden="1">{#N/A,#N/A,FALSE,"Provisions"}</definedName>
    <definedName name="ffffff_3" hidden="1">{#N/A,#N/A,FALSE,"Provisions"}</definedName>
    <definedName name="GB" hidden="1">{#N/A,#N/A,FALSE,"Income Branch ONLY"}</definedName>
    <definedName name="GB_1" hidden="1">{#N/A,#N/A,FALSE,"Income Branch ONLY"}</definedName>
    <definedName name="GB_1_1" hidden="1">{#N/A,#N/A,FALSE,"Income Branch ONLY"}</definedName>
    <definedName name="GB_2" hidden="1">{#N/A,#N/A,FALSE,"Income Branch ONLY"}</definedName>
    <definedName name="GB_2_1" hidden="1">{#N/A,#N/A,FALSE,"Income Branch ONLY"}</definedName>
    <definedName name="GB_3" hidden="1">{#N/A,#N/A,FALSE,"Income Branch ONLY"}</definedName>
    <definedName name="ggg" hidden="1">{#N/A,#N/A,TRUE,"Sheet1"}</definedName>
    <definedName name="gggggggggggg" hidden="1">#REF!</definedName>
    <definedName name="gglgs" hidden="1">#REF!</definedName>
    <definedName name="gk0901int" hidden="1">{#N/A,#N/A,FALSE,"PMTABB";#N/A,#N/A,FALSE,"PMTABB"}</definedName>
    <definedName name="gk0901int_1" hidden="1">{#N/A,#N/A,FALSE,"PMTABB";#N/A,#N/A,FALSE,"PMTABB"}</definedName>
    <definedName name="gk0901int_1_1" hidden="1">{#N/A,#N/A,FALSE,"PMTABB";#N/A,#N/A,FALSE,"PMTABB"}</definedName>
    <definedName name="gk0901int_2" hidden="1">{#N/A,#N/A,FALSE,"PMTABB";#N/A,#N/A,FALSE,"PMTABB"}</definedName>
    <definedName name="gk0901int_2_1" hidden="1">{#N/A,#N/A,FALSE,"PMTABB";#N/A,#N/A,FALSE,"PMTABB"}</definedName>
    <definedName name="gk0901int_3" hidden="1">{#N/A,#N/A,FALSE,"PMTABB";#N/A,#N/A,FALSE,"PMTABB"}</definedName>
    <definedName name="h" hidden="1">{#N/A,#N/A,TRUE,"Sheet1"}</definedName>
    <definedName name="h_1" hidden="1">{#N/A,#N/A,TRUE,"Sheet1"}</definedName>
    <definedName name="h_1_1" hidden="1">{#N/A,#N/A,TRUE,"Sheet1"}</definedName>
    <definedName name="h_2" hidden="1">{#N/A,#N/A,TRUE,"Sheet1"}</definedName>
    <definedName name="h_2_1" hidden="1">{#N/A,#N/A,TRUE,"Sheet1"}</definedName>
    <definedName name="h_3" hidden="1">{#N/A,#N/A,TRUE,"Sheet1"}</definedName>
    <definedName name="hh" hidden="1">{"'Detail Summary'!$A$1:$F$83"}</definedName>
    <definedName name="hh_1" hidden="1">{"'Detail Summary'!$A$1:$F$83"}</definedName>
    <definedName name="hh_1_1" hidden="1">{"'Detail Summary'!$A$1:$F$83"}</definedName>
    <definedName name="hh_2" hidden="1">{"'Detail Summary'!$A$1:$F$83"}</definedName>
    <definedName name="hh_2_1" hidden="1">{"'Detail Summary'!$A$1:$F$83"}</definedName>
    <definedName name="hh_3" hidden="1">{"'Detail Summary'!$A$1:$F$83"}</definedName>
    <definedName name="hhh"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hh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HiddenRows" hidden="1">#REF!</definedName>
    <definedName name="hjfsadjklsd" hidden="1">#REF!</definedName>
    <definedName name="hss" hidden="1">#REF!</definedName>
    <definedName name="HTML_CodePage" hidden="1">1252</definedName>
    <definedName name="HTML_Control" hidden="1">{"'Sheet1'!$A$4386:$N$4591"}</definedName>
    <definedName name="HTML_Control_1" hidden="1">{"'Sheet1'!$A$4386:$N$4591"}</definedName>
    <definedName name="HTML_Control_1_1" hidden="1">{"'Sheet1'!$A$4386:$N$4591"}</definedName>
    <definedName name="HTML_Control_2" hidden="1">{"'Sheet1'!$A$4386:$N$4591"}</definedName>
    <definedName name="HTML_Control_2_1" hidden="1">{"'Sheet1'!$A$4386:$N$4591"}</definedName>
    <definedName name="HTML_Control_3" hidden="1">{"'Sheet1'!$A$4386:$N$4591"}</definedName>
    <definedName name="HTML_Description" hidden="1">""</definedName>
    <definedName name="HTML_Email" hidden="1">""</definedName>
    <definedName name="HTML_Header" hidden="1">"Int.-Cem.unit -SUMMARY"</definedName>
    <definedName name="HTML_LastUpdate" hidden="1">"6/5/98"</definedName>
    <definedName name="HTML_LineAfter" hidden="1">FALSE</definedName>
    <definedName name="HTML_LineBefore" hidden="1">FALSE</definedName>
    <definedName name="HTML_Name" hidden="1">"Paul"</definedName>
    <definedName name="HTML_OBDlg2" hidden="1">TRUE</definedName>
    <definedName name="HTML_OBDlg4" hidden="1">TRUE</definedName>
    <definedName name="HTML_OS" hidden="1">0</definedName>
    <definedName name="HTML_PathFile" hidden="1">"C:\Finance\Paul\MyHTML.htm"</definedName>
    <definedName name="HTML_Title" hidden="1">"Int &amp; Dep"</definedName>
    <definedName name="imprim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im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im1_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im1_2"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im1_2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mprim1_3"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IQ_ADDIN" hidden="1">"AUTO"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43585.4594791667</definedName>
    <definedName name="IQ_QTD" hidden="1">750000</definedName>
    <definedName name="IQ_TODAY" hidden="1">0</definedName>
    <definedName name="IQ_YTDMONTH" hidden="1">130000</definedName>
    <definedName name="k"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_1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_2"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_2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_3"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kay" hidden="1">#REF!</definedName>
    <definedName name="KUULSD" hidden="1">{#N/A,#N/A,FALSE,"COMP"}</definedName>
    <definedName name="KUULSD_1" hidden="1">{#N/A,#N/A,FALSE,"COMP"}</definedName>
    <definedName name="KUULSD_1_1" hidden="1">{#N/A,#N/A,FALSE,"COMP"}</definedName>
    <definedName name="KUULSD_2" hidden="1">{#N/A,#N/A,FALSE,"COMP"}</definedName>
    <definedName name="KUULSD_2_1" hidden="1">{#N/A,#N/A,FALSE,"COMP"}</definedName>
    <definedName name="KUULSD_3" hidden="1">{#N/A,#N/A,FALSE,"COMP"}</definedName>
    <definedName name="kyd.ChngCell.01." hidden="1">#REF!</definedName>
    <definedName name="kyd.ChngDateCell." hidden="1">#REF!</definedName>
    <definedName name="kyd.CounterLimitCell.01." hidden="1">"x"</definedName>
    <definedName name="kyd.Dim.01." hidden="1">"TM1SERV:depts"</definedName>
    <definedName name="kyd.ElementList.01." hidden="1">#REF!</definedName>
    <definedName name="kyd.ElementType.01." hidden="1">3</definedName>
    <definedName name="kyd.FileNameCell." hidden="1">#REF!</definedName>
    <definedName name="kyd.FileSaveDir." hidden="1">"S:\finance\ADMIN\STEPHEN\"</definedName>
    <definedName name="kyd.ItemType.01." hidden="1">2</definedName>
    <definedName name="kyd.KillLinks." hidden="1">1</definedName>
    <definedName name="kyd.MacroAtEnd." hidden="1">""</definedName>
    <definedName name="kyd.MacroEachCycle." hidden="1">""</definedName>
    <definedName name="kyd.MacroEndOfEachCycle." hidden="1">""</definedName>
    <definedName name="kyd.MemoSortHide." hidden="1">FALSE</definedName>
    <definedName name="kyd.NumLevels.01." hidden="1">999</definedName>
    <definedName name="kyd.PanicStop." hidden="1">FALSE</definedName>
    <definedName name="kyd.ParentName.01." hidden="1">"Offshore Group"</definedName>
    <definedName name="kyd.Password." hidden="1">""</definedName>
    <definedName name="kyd.PreScreenData." hidden="1">FALSE</definedName>
    <definedName name="kyd.PrintMemo." hidden="1">FALSE</definedName>
    <definedName name="kyd.PrintParent.01." hidden="1">TRUE</definedName>
    <definedName name="kyd.PrintStdWhen." hidden="1">3</definedName>
    <definedName name="kyd.Protect1." hidden="1">"input"</definedName>
    <definedName name="kyd.ProtWbkStruct." hidden="1">1</definedName>
    <definedName name="kyd.ProtWbkWin." hidden="1">-4146</definedName>
    <definedName name="kyd.ReplaceFile." hidden="1">1</definedName>
    <definedName name="kyd.SaveAsFile." hidden="1">TRUE</definedName>
    <definedName name="kyd.SaveCopy." hidden="1">2</definedName>
    <definedName name="kyd.SaveCopyAlertCell." hidden="1">#REF!</definedName>
    <definedName name="kyd.SaveMemo." hidden="1">FALSE</definedName>
    <definedName name="kyd.SelectString.01." hidden="1">"*"</definedName>
    <definedName name="kyd.StdSortHide." hidden="1">FALSE</definedName>
    <definedName name="kyd.StopRow." hidden="1">65536</definedName>
    <definedName name="kyd.WriteMemWhenOptn." hidden="1">3</definedName>
    <definedName name="LLLA" hidden="1">{#N/A,#N/A,FALSE,"U_SUBS-97";#N/A,#N/A,FALSE,"S_BARIMP-97";#N/A,#N/A,FALSE,"S_SUBS20-97";#N/A,#N/A,FALSE,"S_VUAIMP-97";#N/A,#N/A,FALSE,"S_WTKDEV-97"}</definedName>
    <definedName name="LLLA_1" hidden="1">{#N/A,#N/A,FALSE,"U_SUBS-97";#N/A,#N/A,FALSE,"S_BARIMP-97";#N/A,#N/A,FALSE,"S_SUBS20-97";#N/A,#N/A,FALSE,"S_VUAIMP-97";#N/A,#N/A,FALSE,"S_WTKDEV-97"}</definedName>
    <definedName name="LLLA_1_1" hidden="1">{#N/A,#N/A,FALSE,"U_SUBS-97";#N/A,#N/A,FALSE,"S_BARIMP-97";#N/A,#N/A,FALSE,"S_SUBS20-97";#N/A,#N/A,FALSE,"S_VUAIMP-97";#N/A,#N/A,FALSE,"S_WTKDEV-97"}</definedName>
    <definedName name="LLLA_2" hidden="1">{#N/A,#N/A,FALSE,"U_SUBS-97";#N/A,#N/A,FALSE,"S_BARIMP-97";#N/A,#N/A,FALSE,"S_SUBS20-97";#N/A,#N/A,FALSE,"S_VUAIMP-97";#N/A,#N/A,FALSE,"S_WTKDEV-97"}</definedName>
    <definedName name="LLLA_2_1" hidden="1">{#N/A,#N/A,FALSE,"U_SUBS-97";#N/A,#N/A,FALSE,"S_BARIMP-97";#N/A,#N/A,FALSE,"S_SUBS20-97";#N/A,#N/A,FALSE,"S_VUAIMP-97";#N/A,#N/A,FALSE,"S_WTKDEV-97"}</definedName>
    <definedName name="LLLA_3" hidden="1">{#N/A,#N/A,FALSE,"U_SUBS-97";#N/A,#N/A,FALSE,"S_BARIMP-97";#N/A,#N/A,FALSE,"S_SUBS20-97";#N/A,#N/A,FALSE,"S_VUAIMP-97";#N/A,#N/A,FALSE,"S_WTKDEV-97"}</definedName>
    <definedName name="mm" hidden="1">{#N/A,#N/A,TRUE,"Sheet1"}</definedName>
    <definedName name="mm_1" hidden="1">{#N/A,#N/A,TRUE,"Sheet1"}</definedName>
    <definedName name="mm_1_1" hidden="1">{#N/A,#N/A,TRUE,"Sheet1"}</definedName>
    <definedName name="mm_2" hidden="1">{#N/A,#N/A,TRUE,"Sheet1"}</definedName>
    <definedName name="mm_2_1" hidden="1">{#N/A,#N/A,TRUE,"Sheet1"}</definedName>
    <definedName name="mm_3" hidden="1">{#N/A,#N/A,TRUE,"Sheet1"}</definedName>
    <definedName name="n" hidden="1">#REF!</definedName>
    <definedName name="naresh" hidden="1">#REF!</definedName>
    <definedName name="NEWColton" hidden="1">{#N/A,#N/A,FALSE,"U_SUBS-97";#N/A,#N/A,FALSE,"S_BARIMP-97";#N/A,#N/A,FALSE,"S_SUBS20-97";#N/A,#N/A,FALSE,"S_VUAIMP-97";#N/A,#N/A,FALSE,"S_WTKDEV-97"}</definedName>
    <definedName name="NEWColton_1" hidden="1">{#N/A,#N/A,FALSE,"U_SUBS-97";#N/A,#N/A,FALSE,"S_BARIMP-97";#N/A,#N/A,FALSE,"S_SUBS20-97";#N/A,#N/A,FALSE,"S_VUAIMP-97";#N/A,#N/A,FALSE,"S_WTKDEV-97"}</definedName>
    <definedName name="NEWColton_1_1" hidden="1">{#N/A,#N/A,FALSE,"U_SUBS-97";#N/A,#N/A,FALSE,"S_BARIMP-97";#N/A,#N/A,FALSE,"S_SUBS20-97";#N/A,#N/A,FALSE,"S_VUAIMP-97";#N/A,#N/A,FALSE,"S_WTKDEV-97"}</definedName>
    <definedName name="NEWColton_2" hidden="1">{#N/A,#N/A,FALSE,"U_SUBS-97";#N/A,#N/A,FALSE,"S_BARIMP-97";#N/A,#N/A,FALSE,"S_SUBS20-97";#N/A,#N/A,FALSE,"S_VUAIMP-97";#N/A,#N/A,FALSE,"S_WTKDEV-97"}</definedName>
    <definedName name="NEWColton_2_1" hidden="1">{#N/A,#N/A,FALSE,"U_SUBS-97";#N/A,#N/A,FALSE,"S_BARIMP-97";#N/A,#N/A,FALSE,"S_SUBS20-97";#N/A,#N/A,FALSE,"S_VUAIMP-97";#N/A,#N/A,FALSE,"S_WTKDEV-97"}</definedName>
    <definedName name="NEWColton_3" hidden="1">{#N/A,#N/A,FALSE,"U_SUBS-97";#N/A,#N/A,FALSE,"S_BARIMP-97";#N/A,#N/A,FALSE,"S_SUBS20-97";#N/A,#N/A,FALSE,"S_VUAIMP-97";#N/A,#N/A,FALSE,"S_WTKDEV-97"}</definedName>
    <definedName name="nk" hidden="1">#REF!</definedName>
    <definedName name="nszgd" hidden="1">{#N/A,#N/A,FALSE,"Assets"}</definedName>
    <definedName name="nszgd_1" hidden="1">{#N/A,#N/A,FALSE,"Assets"}</definedName>
    <definedName name="nszgd_1_1" hidden="1">{#N/A,#N/A,FALSE,"Assets"}</definedName>
    <definedName name="nszgd_2" hidden="1">{#N/A,#N/A,FALSE,"Assets"}</definedName>
    <definedName name="nszgd_2_1" hidden="1">{#N/A,#N/A,FALSE,"Assets"}</definedName>
    <definedName name="nszgd_3" hidden="1">{#N/A,#N/A,FALSE,"Assets"}</definedName>
    <definedName name="Number2" hidden="1">{#N/A,#N/A,FALSE,"Highlights";#N/A,#N/A,FALSE,"Income";#N/A,#N/A,FALSE,"Revenue";#N/A,#N/A,FALSE,"Expenses";#N/A,#N/A,FALSE,"Provisions";#N/A,#N/A,FALSE,"Income % of Revenue";#N/A,#N/A,FALSE,"Comp % of Revenue";#N/A,#N/A,FALSE,"DBNA ROE";#N/A,#N/A,FALSE,"ROE by Product"}</definedName>
    <definedName name="Number2_1" hidden="1">{#N/A,#N/A,FALSE,"Highlights";#N/A,#N/A,FALSE,"Income";#N/A,#N/A,FALSE,"Revenue";#N/A,#N/A,FALSE,"Expenses";#N/A,#N/A,FALSE,"Provisions";#N/A,#N/A,FALSE,"Income % of Revenue";#N/A,#N/A,FALSE,"Comp % of Revenue";#N/A,#N/A,FALSE,"DBNA ROE";#N/A,#N/A,FALSE,"ROE by Product"}</definedName>
    <definedName name="Number2_1_1" hidden="1">{#N/A,#N/A,FALSE,"Highlights";#N/A,#N/A,FALSE,"Income";#N/A,#N/A,FALSE,"Revenue";#N/A,#N/A,FALSE,"Expenses";#N/A,#N/A,FALSE,"Provisions";#N/A,#N/A,FALSE,"Income % of Revenue";#N/A,#N/A,FALSE,"Comp % of Revenue";#N/A,#N/A,FALSE,"DBNA ROE";#N/A,#N/A,FALSE,"ROE by Product"}</definedName>
    <definedName name="Number2_2" hidden="1">{#N/A,#N/A,FALSE,"Highlights";#N/A,#N/A,FALSE,"Income";#N/A,#N/A,FALSE,"Revenue";#N/A,#N/A,FALSE,"Expenses";#N/A,#N/A,FALSE,"Provisions";#N/A,#N/A,FALSE,"Income % of Revenue";#N/A,#N/A,FALSE,"Comp % of Revenue";#N/A,#N/A,FALSE,"DBNA ROE";#N/A,#N/A,FALSE,"ROE by Product"}</definedName>
    <definedName name="Number2_2_1" hidden="1">{#N/A,#N/A,FALSE,"Highlights";#N/A,#N/A,FALSE,"Income";#N/A,#N/A,FALSE,"Revenue";#N/A,#N/A,FALSE,"Expenses";#N/A,#N/A,FALSE,"Provisions";#N/A,#N/A,FALSE,"Income % of Revenue";#N/A,#N/A,FALSE,"Comp % of Revenue";#N/A,#N/A,FALSE,"DBNA ROE";#N/A,#N/A,FALSE,"ROE by Product"}</definedName>
    <definedName name="Number2_3" hidden="1">{#N/A,#N/A,FALSE,"Highlights";#N/A,#N/A,FALSE,"Income";#N/A,#N/A,FALSE,"Revenue";#N/A,#N/A,FALSE,"Expenses";#N/A,#N/A,FALSE,"Provisions";#N/A,#N/A,FALSE,"Income % of Revenue";#N/A,#N/A,FALSE,"Comp % of Revenue";#N/A,#N/A,FALSE,"DBNA ROE";#N/A,#N/A,FALSE,"ROE by Product"}</definedName>
    <definedName name="one" hidden="1">{#N/A,#N/A,FALSE,"One Pager";#N/A,#N/A,FALSE,"Technical"}</definedName>
    <definedName name="one_1" hidden="1">{#N/A,#N/A,FALSE,"One Pager";#N/A,#N/A,FALSE,"Technical"}</definedName>
    <definedName name="one_1_1" hidden="1">{#N/A,#N/A,FALSE,"One Pager";#N/A,#N/A,FALSE,"Technical"}</definedName>
    <definedName name="one_2" hidden="1">{#N/A,#N/A,FALSE,"One Pager";#N/A,#N/A,FALSE,"Technical"}</definedName>
    <definedName name="one_2_1" hidden="1">{#N/A,#N/A,FALSE,"One Pager";#N/A,#N/A,FALSE,"Technical"}</definedName>
    <definedName name="one_3" hidden="1">{#N/A,#N/A,FALSE,"One Pager";#N/A,#N/A,FALSE,"Technical"}</definedName>
    <definedName name="OrderTable" hidden="1">#REF!</definedName>
    <definedName name="PopCache_FA_MASS_ADDITIONS_ASSET_TYPE" hidden="1">#REF!</definedName>
    <definedName name="PopCache_FA_MASS_ADDITIONS_DEPRECIATE_FLAG" hidden="1">#REF!</definedName>
    <definedName name="pp" hidden="1">{#N/A,#N/A,FALSE,"COMICRO";#N/A,#N/A,FALSE,"BALSCH";#N/A,#N/A,FALSE,"GLASS";#N/A,#N/A,FALSE,"DEPRE";#N/A,#N/A,FALSE,"A&amp;MCUR";#N/A,#N/A,FALSE,"AGEANAlysis";#N/A,#N/A,FALSE,"CHECKS";#N/A,#N/A,FALSE,"CHECKS"}</definedName>
    <definedName name="pp_1" hidden="1">{#N/A,#N/A,FALSE,"COMICRO";#N/A,#N/A,FALSE,"BALSCH";#N/A,#N/A,FALSE,"GLASS";#N/A,#N/A,FALSE,"DEPRE";#N/A,#N/A,FALSE,"A&amp;MCUR";#N/A,#N/A,FALSE,"AGEANAlysis";#N/A,#N/A,FALSE,"CHECKS";#N/A,#N/A,FALSE,"CHECKS"}</definedName>
    <definedName name="pp_1_1" hidden="1">{#N/A,#N/A,FALSE,"COMICRO";#N/A,#N/A,FALSE,"BALSCH";#N/A,#N/A,FALSE,"GLASS";#N/A,#N/A,FALSE,"DEPRE";#N/A,#N/A,FALSE,"A&amp;MCUR";#N/A,#N/A,FALSE,"AGEANAlysis";#N/A,#N/A,FALSE,"CHECKS";#N/A,#N/A,FALSE,"CHECKS"}</definedName>
    <definedName name="pp_2" hidden="1">{#N/A,#N/A,FALSE,"COMICRO";#N/A,#N/A,FALSE,"BALSCH";#N/A,#N/A,FALSE,"GLASS";#N/A,#N/A,FALSE,"DEPRE";#N/A,#N/A,FALSE,"A&amp;MCUR";#N/A,#N/A,FALSE,"AGEANAlysis";#N/A,#N/A,FALSE,"CHECKS";#N/A,#N/A,FALSE,"CHECKS"}</definedName>
    <definedName name="pp_2_1" hidden="1">{#N/A,#N/A,FALSE,"COMICRO";#N/A,#N/A,FALSE,"BALSCH";#N/A,#N/A,FALSE,"GLASS";#N/A,#N/A,FALSE,"DEPRE";#N/A,#N/A,FALSE,"A&amp;MCUR";#N/A,#N/A,FALSE,"AGEANAlysis";#N/A,#N/A,FALSE,"CHECKS";#N/A,#N/A,FALSE,"CHECKS"}</definedName>
    <definedName name="pp_3" hidden="1">{#N/A,#N/A,FALSE,"COMICRO";#N/A,#N/A,FALSE,"BALSCH";#N/A,#N/A,FALSE,"GLASS";#N/A,#N/A,FALSE,"DEPRE";#N/A,#N/A,FALSE,"A&amp;MCUR";#N/A,#N/A,FALSE,"AGEANAlysis";#N/A,#N/A,FALSE,"CHECKS";#N/A,#N/A,FALSE,"CHECKS"}</definedName>
    <definedName name="prakash" hidden="1">{#N/A,#N/A,FALSE,"COMICRO";#N/A,#N/A,FALSE,"BALSCH";#N/A,#N/A,FALSE,"GLASS";#N/A,#N/A,FALSE,"DEPRE";#N/A,#N/A,FALSE,"A&amp;MCUR";#N/A,#N/A,FALSE,"AGEANAlysis";#N/A,#N/A,FALSE,"CHECKS";#N/A,#N/A,FALSE,"CHECKS"}</definedName>
    <definedName name="prakash_1" hidden="1">{#N/A,#N/A,FALSE,"COMICRO";#N/A,#N/A,FALSE,"BALSCH";#N/A,#N/A,FALSE,"GLASS";#N/A,#N/A,FALSE,"DEPRE";#N/A,#N/A,FALSE,"A&amp;MCUR";#N/A,#N/A,FALSE,"AGEANAlysis";#N/A,#N/A,FALSE,"CHECKS";#N/A,#N/A,FALSE,"CHECKS"}</definedName>
    <definedName name="prakash_1_1" hidden="1">{#N/A,#N/A,FALSE,"COMICRO";#N/A,#N/A,FALSE,"BALSCH";#N/A,#N/A,FALSE,"GLASS";#N/A,#N/A,FALSE,"DEPRE";#N/A,#N/A,FALSE,"A&amp;MCUR";#N/A,#N/A,FALSE,"AGEANAlysis";#N/A,#N/A,FALSE,"CHECKS";#N/A,#N/A,FALSE,"CHECKS"}</definedName>
    <definedName name="prakash_2" hidden="1">{#N/A,#N/A,FALSE,"COMICRO";#N/A,#N/A,FALSE,"BALSCH";#N/A,#N/A,FALSE,"GLASS";#N/A,#N/A,FALSE,"DEPRE";#N/A,#N/A,FALSE,"A&amp;MCUR";#N/A,#N/A,FALSE,"AGEANAlysis";#N/A,#N/A,FALSE,"CHECKS";#N/A,#N/A,FALSE,"CHECKS"}</definedName>
    <definedName name="prakash_2_1" hidden="1">{#N/A,#N/A,FALSE,"COMICRO";#N/A,#N/A,FALSE,"BALSCH";#N/A,#N/A,FALSE,"GLASS";#N/A,#N/A,FALSE,"DEPRE";#N/A,#N/A,FALSE,"A&amp;MCUR";#N/A,#N/A,FALSE,"AGEANAlysis";#N/A,#N/A,FALSE,"CHECKS";#N/A,#N/A,FALSE,"CHECKS"}</definedName>
    <definedName name="prakash_3" hidden="1">{#N/A,#N/A,FALSE,"COMICRO";#N/A,#N/A,FALSE,"BALSCH";#N/A,#N/A,FALSE,"GLASS";#N/A,#N/A,FALSE,"DEPRE";#N/A,#N/A,FALSE,"A&amp;MCUR";#N/A,#N/A,FALSE,"AGEANAlysis";#N/A,#N/A,FALSE,"CHECKS";#N/A,#N/A,FALSE,"CHECKS"}</definedName>
    <definedName name="Praveen"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aveen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aveen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aveen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aveen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aveen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PriorMonth2" hidden="1">{#N/A,#N/A,FALSE,"Income Branch ONLY"}</definedName>
    <definedName name="PriorMonth2_1" hidden="1">{#N/A,#N/A,FALSE,"Income Branch ONLY"}</definedName>
    <definedName name="PriorMonth2_1_1" hidden="1">{#N/A,#N/A,FALSE,"Income Branch ONLY"}</definedName>
    <definedName name="PriorMonth2_2" hidden="1">{#N/A,#N/A,FALSE,"Income Branch ONLY"}</definedName>
    <definedName name="PriorMonth2_2_1" hidden="1">{#N/A,#N/A,FALSE,"Income Branch ONLY"}</definedName>
    <definedName name="PriorMonth2_3" hidden="1">{#N/A,#N/A,FALSE,"Income Branch ONLY"}</definedName>
    <definedName name="ProdForm" hidden="1">#REF!</definedName>
    <definedName name="Product" hidden="1">#REF!</definedName>
    <definedName name="pss" hidden="1">{#N/A,#N/A,FALSE,"COMICRO";#N/A,#N/A,FALSE,"BALSCH";#N/A,#N/A,FALSE,"GLASS";#N/A,#N/A,FALSE,"DEPRE";#N/A,#N/A,FALSE,"A&amp;MCUR";#N/A,#N/A,FALSE,"AGEANAlysis";#N/A,#N/A,FALSE,"CHECKS";#N/A,#N/A,FALSE,"CHECKS"}</definedName>
    <definedName name="pss_1" hidden="1">{#N/A,#N/A,FALSE,"COMICRO";#N/A,#N/A,FALSE,"BALSCH";#N/A,#N/A,FALSE,"GLASS";#N/A,#N/A,FALSE,"DEPRE";#N/A,#N/A,FALSE,"A&amp;MCUR";#N/A,#N/A,FALSE,"AGEANAlysis";#N/A,#N/A,FALSE,"CHECKS";#N/A,#N/A,FALSE,"CHECKS"}</definedName>
    <definedName name="pss_1_1" hidden="1">{#N/A,#N/A,FALSE,"COMICRO";#N/A,#N/A,FALSE,"BALSCH";#N/A,#N/A,FALSE,"GLASS";#N/A,#N/A,FALSE,"DEPRE";#N/A,#N/A,FALSE,"A&amp;MCUR";#N/A,#N/A,FALSE,"AGEANAlysis";#N/A,#N/A,FALSE,"CHECKS";#N/A,#N/A,FALSE,"CHECKS"}</definedName>
    <definedName name="pss_2" hidden="1">{#N/A,#N/A,FALSE,"COMICRO";#N/A,#N/A,FALSE,"BALSCH";#N/A,#N/A,FALSE,"GLASS";#N/A,#N/A,FALSE,"DEPRE";#N/A,#N/A,FALSE,"A&amp;MCUR";#N/A,#N/A,FALSE,"AGEANAlysis";#N/A,#N/A,FALSE,"CHECKS";#N/A,#N/A,FALSE,"CHECKS"}</definedName>
    <definedName name="pss_2_1" hidden="1">{#N/A,#N/A,FALSE,"COMICRO";#N/A,#N/A,FALSE,"BALSCH";#N/A,#N/A,FALSE,"GLASS";#N/A,#N/A,FALSE,"DEPRE";#N/A,#N/A,FALSE,"A&amp;MCUR";#N/A,#N/A,FALSE,"AGEANAlysis";#N/A,#N/A,FALSE,"CHECKS";#N/A,#N/A,FALSE,"CHECKS"}</definedName>
    <definedName name="pss_3" hidden="1">{#N/A,#N/A,FALSE,"COMICRO";#N/A,#N/A,FALSE,"BALSCH";#N/A,#N/A,FALSE,"GLASS";#N/A,#N/A,FALSE,"DEPRE";#N/A,#N/A,FALSE,"A&amp;MCUR";#N/A,#N/A,FALSE,"AGEANAlysis";#N/A,#N/A,FALSE,"CHECKS";#N/A,#N/A,FALSE,"CHECKS"}</definedName>
    <definedName name="PUB_FileID" hidden="1">"L10003649.xls"</definedName>
    <definedName name="PUB_UserID" hidden="1">"MAYERX"</definedName>
    <definedName name="puiouiyyrrt" hidden="1">{#N/A,#N/A,FALSE,"Income Branch ONLY"}</definedName>
    <definedName name="puiouiyyrrt_1" hidden="1">{#N/A,#N/A,FALSE,"Income Branch ONLY"}</definedName>
    <definedName name="puiouiyyrrt_1_1" hidden="1">{#N/A,#N/A,FALSE,"Income Branch ONLY"}</definedName>
    <definedName name="puiouiyyrrt_2" hidden="1">{#N/A,#N/A,FALSE,"Income Branch ONLY"}</definedName>
    <definedName name="puiouiyyrrt_2_1" hidden="1">{#N/A,#N/A,FALSE,"Income Branch ONLY"}</definedName>
    <definedName name="puiouiyyrrt_3" hidden="1">{#N/A,#N/A,FALSE,"Income Branch ONLY"}</definedName>
    <definedName name="qeqqwq" hidden="1">{#N/A,#N/A,FALSE,"Assets"}</definedName>
    <definedName name="qeqqwq_1" hidden="1">{#N/A,#N/A,FALSE,"Assets"}</definedName>
    <definedName name="qeqqwq_1_1" hidden="1">{#N/A,#N/A,FALSE,"Assets"}</definedName>
    <definedName name="qeqqwq_2" hidden="1">{#N/A,#N/A,FALSE,"Assets"}</definedName>
    <definedName name="qeqqwq_2_1" hidden="1">{#N/A,#N/A,FALSE,"Assets"}</definedName>
    <definedName name="qeqqwq_3" hidden="1">{#N/A,#N/A,FALSE,"Assets"}</definedName>
    <definedName name="qqqwww" hidden="1">{#N/A,#N/A,FALSE,"Income Branch ONLY"}</definedName>
    <definedName name="qqqwww_1" hidden="1">{#N/A,#N/A,FALSE,"Income Branch ONLY"}</definedName>
    <definedName name="qqqwww_1_1" hidden="1">{#N/A,#N/A,FALSE,"Income Branch ONLY"}</definedName>
    <definedName name="qqqwww_2" hidden="1">{#N/A,#N/A,FALSE,"Income Branch ONLY"}</definedName>
    <definedName name="qqqwww_2_1" hidden="1">{#N/A,#N/A,FALSE,"Income Branch ONLY"}</definedName>
    <definedName name="qqqwww_3" hidden="1">{#N/A,#N/A,FALSE,"Income Branch ONLY"}</definedName>
    <definedName name="QWE" hidden="1">#REF!</definedName>
    <definedName name="QWE.AL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_1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_2"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_2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_3"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qqqq" hidden="1">{#N/A,#N/A,FALSE,"Highlights";#N/A,#N/A,FALSE,"Income";#N/A,#N/A,FALSE,"Revenue";#N/A,#N/A,FALSE,"Expenses";#N/A,#N/A,FALSE,"Provisions";#N/A,#N/A,FALSE,"Income % of Revenue";#N/A,#N/A,FALSE,"Comp % of Revenue";#N/A,#N/A,FALSE,"DBNA ROE";#N/A,#N/A,FALSE,"ROE by Product"}</definedName>
    <definedName name="qwqqqq_1" hidden="1">{#N/A,#N/A,FALSE,"Highlights";#N/A,#N/A,FALSE,"Income";#N/A,#N/A,FALSE,"Revenue";#N/A,#N/A,FALSE,"Expenses";#N/A,#N/A,FALSE,"Provisions";#N/A,#N/A,FALSE,"Income % of Revenue";#N/A,#N/A,FALSE,"Comp % of Revenue";#N/A,#N/A,FALSE,"DBNA ROE";#N/A,#N/A,FALSE,"ROE by Product"}</definedName>
    <definedName name="qwqqqq_1_1" hidden="1">{#N/A,#N/A,FALSE,"Highlights";#N/A,#N/A,FALSE,"Income";#N/A,#N/A,FALSE,"Revenue";#N/A,#N/A,FALSE,"Expenses";#N/A,#N/A,FALSE,"Provisions";#N/A,#N/A,FALSE,"Income % of Revenue";#N/A,#N/A,FALSE,"Comp % of Revenue";#N/A,#N/A,FALSE,"DBNA ROE";#N/A,#N/A,FALSE,"ROE by Product"}</definedName>
    <definedName name="qwqqqq_2" hidden="1">{#N/A,#N/A,FALSE,"Highlights";#N/A,#N/A,FALSE,"Income";#N/A,#N/A,FALSE,"Revenue";#N/A,#N/A,FALSE,"Expenses";#N/A,#N/A,FALSE,"Provisions";#N/A,#N/A,FALSE,"Income % of Revenue";#N/A,#N/A,FALSE,"Comp % of Revenue";#N/A,#N/A,FALSE,"DBNA ROE";#N/A,#N/A,FALSE,"ROE by Product"}</definedName>
    <definedName name="qwqqqq_2_1" hidden="1">{#N/A,#N/A,FALSE,"Highlights";#N/A,#N/A,FALSE,"Income";#N/A,#N/A,FALSE,"Revenue";#N/A,#N/A,FALSE,"Expenses";#N/A,#N/A,FALSE,"Provisions";#N/A,#N/A,FALSE,"Income % of Revenue";#N/A,#N/A,FALSE,"Comp % of Revenue";#N/A,#N/A,FALSE,"DBNA ROE";#N/A,#N/A,FALSE,"ROE by Product"}</definedName>
    <definedName name="qwqqqq_3" hidden="1">{#N/A,#N/A,FALSE,"Highlights";#N/A,#N/A,FALSE,"Income";#N/A,#N/A,FALSE,"Revenue";#N/A,#N/A,FALSE,"Expenses";#N/A,#N/A,FALSE,"Provisions";#N/A,#N/A,FALSE,"Income % of Revenue";#N/A,#N/A,FALSE,"Comp % of Revenue";#N/A,#N/A,FALSE,"DBNA ROE";#N/A,#N/A,FALSE,"ROE by Product"}</definedName>
    <definedName name="raj" hidden="1">#REF!</definedName>
    <definedName name="RCArea" hidden="1">#REF!</definedName>
    <definedName name="REF" hidden="1">{#N/A,#N/A,FALSE,"COMP"}</definedName>
    <definedName name="REF_1" hidden="1">{#N/A,#N/A,FALSE,"COMP"}</definedName>
    <definedName name="REF_1_1" hidden="1">{#N/A,#N/A,FALSE,"COMP"}</definedName>
    <definedName name="REF_2" hidden="1">{#N/A,#N/A,FALSE,"COMP"}</definedName>
    <definedName name="REF_2_1" hidden="1">{#N/A,#N/A,FALSE,"COMP"}</definedName>
    <definedName name="REF_3" hidden="1">{#N/A,#N/A,FALSE,"COMP"}</definedName>
    <definedName name="rehyhjyj" hidden="1">{#N/A,#N/A,FALSE,"Highlights";#N/A,#N/A,FALSE,"Income";#N/A,#N/A,FALSE,"Revenue";#N/A,#N/A,FALSE,"Expenses";#N/A,#N/A,FALSE,"Provisions";#N/A,#N/A,FALSE,"Income % of Revenue";#N/A,#N/A,FALSE,"Comp % of Revenue";#N/A,#N/A,FALSE,"DBNA ROE";#N/A,#N/A,FALSE,"ROE by Product"}</definedName>
    <definedName name="rehyhjyj_1" hidden="1">{#N/A,#N/A,FALSE,"Highlights";#N/A,#N/A,FALSE,"Income";#N/A,#N/A,FALSE,"Revenue";#N/A,#N/A,FALSE,"Expenses";#N/A,#N/A,FALSE,"Provisions";#N/A,#N/A,FALSE,"Income % of Revenue";#N/A,#N/A,FALSE,"Comp % of Revenue";#N/A,#N/A,FALSE,"DBNA ROE";#N/A,#N/A,FALSE,"ROE by Product"}</definedName>
    <definedName name="rehyhjyj_1_1" hidden="1">{#N/A,#N/A,FALSE,"Highlights";#N/A,#N/A,FALSE,"Income";#N/A,#N/A,FALSE,"Revenue";#N/A,#N/A,FALSE,"Expenses";#N/A,#N/A,FALSE,"Provisions";#N/A,#N/A,FALSE,"Income % of Revenue";#N/A,#N/A,FALSE,"Comp % of Revenue";#N/A,#N/A,FALSE,"DBNA ROE";#N/A,#N/A,FALSE,"ROE by Product"}</definedName>
    <definedName name="rehyhjyj_2" hidden="1">{#N/A,#N/A,FALSE,"Highlights";#N/A,#N/A,FALSE,"Income";#N/A,#N/A,FALSE,"Revenue";#N/A,#N/A,FALSE,"Expenses";#N/A,#N/A,FALSE,"Provisions";#N/A,#N/A,FALSE,"Income % of Revenue";#N/A,#N/A,FALSE,"Comp % of Revenue";#N/A,#N/A,FALSE,"DBNA ROE";#N/A,#N/A,FALSE,"ROE by Product"}</definedName>
    <definedName name="rehyhjyj_2_1" hidden="1">{#N/A,#N/A,FALSE,"Highlights";#N/A,#N/A,FALSE,"Income";#N/A,#N/A,FALSE,"Revenue";#N/A,#N/A,FALSE,"Expenses";#N/A,#N/A,FALSE,"Provisions";#N/A,#N/A,FALSE,"Income % of Revenue";#N/A,#N/A,FALSE,"Comp % of Revenue";#N/A,#N/A,FALSE,"DBNA ROE";#N/A,#N/A,FALSE,"ROE by Product"}</definedName>
    <definedName name="rehyhjyj_3" hidden="1">{#N/A,#N/A,FALSE,"Highlights";#N/A,#N/A,FALSE,"Income";#N/A,#N/A,FALSE,"Revenue";#N/A,#N/A,FALSE,"Expenses";#N/A,#N/A,FALSE,"Provisions";#N/A,#N/A,FALSE,"Income % of Revenue";#N/A,#N/A,FALSE,"Comp % of Revenue";#N/A,#N/A,FALSE,"DBNA ROE";#N/A,#N/A,FALSE,"ROE by Product"}</definedName>
    <definedName name="report" hidden="1">{#N/A,#N/A,FALSE,"Emerging Mkt Fund"}</definedName>
    <definedName name="report_1" hidden="1">{#N/A,#N/A,FALSE,"Emerging Mkt Fund"}</definedName>
    <definedName name="report_1_1" hidden="1">{#N/A,#N/A,FALSE,"Emerging Mkt Fund"}</definedName>
    <definedName name="report_2" hidden="1">{#N/A,#N/A,FALSE,"Emerging Mkt Fund"}</definedName>
    <definedName name="report_2_1" hidden="1">{#N/A,#N/A,FALSE,"Emerging Mkt Fund"}</definedName>
    <definedName name="report_3" hidden="1">{#N/A,#N/A,FALSE,"Emerging Mkt Fund"}</definedName>
    <definedName name="RR" hidden="1">#REF!</definedName>
    <definedName name="rrr" hidden="1">#REF!</definedName>
    <definedName name="rthjyj" hidden="1">{#N/A,#N/A,FALSE,"Income Branch ONLY"}</definedName>
    <definedName name="rthjyj_1" hidden="1">{#N/A,#N/A,FALSE,"Income Branch ONLY"}</definedName>
    <definedName name="rthjyj_1_1" hidden="1">{#N/A,#N/A,FALSE,"Income Branch ONLY"}</definedName>
    <definedName name="rthjyj_2" hidden="1">{#N/A,#N/A,FALSE,"Income Branch ONLY"}</definedName>
    <definedName name="rthjyj_2_1" hidden="1">{#N/A,#N/A,FALSE,"Income Branch ONLY"}</definedName>
    <definedName name="rthjyj_3" hidden="1">{#N/A,#N/A,FALSE,"Income Branch ONLY"}</definedName>
    <definedName name="rthrjeye" hidden="1">{#N/A,#N/A,FALSE,"Assets"}</definedName>
    <definedName name="rthrjeye_1" hidden="1">{#N/A,#N/A,FALSE,"Assets"}</definedName>
    <definedName name="rthrjeye_1_1" hidden="1">{#N/A,#N/A,FALSE,"Assets"}</definedName>
    <definedName name="rthrjeye_2" hidden="1">{#N/A,#N/A,FALSE,"Assets"}</definedName>
    <definedName name="rthrjeye_2_1" hidden="1">{#N/A,#N/A,FALSE,"Assets"}</definedName>
    <definedName name="rthrjeye_3" hidden="1">{#N/A,#N/A,FALSE,"Assets"}</definedName>
    <definedName name="rthtrhyjyj" hidden="1">{#N/A,#N/A,FALSE,"Income Branch ONLY"}</definedName>
    <definedName name="rthtrhyjyj_1" hidden="1">{#N/A,#N/A,FALSE,"Income Branch ONLY"}</definedName>
    <definedName name="rthtrhyjyj_1_1" hidden="1">{#N/A,#N/A,FALSE,"Income Branch ONLY"}</definedName>
    <definedName name="rthtrhyjyj_2" hidden="1">{#N/A,#N/A,FALSE,"Income Branch ONLY"}</definedName>
    <definedName name="rthtrhyjyj_2_1" hidden="1">{#N/A,#N/A,FALSE,"Income Branch ONLY"}</definedName>
    <definedName name="rthtrhyjyj_3" hidden="1">{#N/A,#N/A,FALSE,"Income Branch ONLY"}</definedName>
    <definedName name="rtyhjrh" hidden="1">{#N/A,#N/A,FALSE,"Income Branch ONLY"}</definedName>
    <definedName name="rtyhjrh_1" hidden="1">{#N/A,#N/A,FALSE,"Income Branch ONLY"}</definedName>
    <definedName name="rtyhjrh_1_1" hidden="1">{#N/A,#N/A,FALSE,"Income Branch ONLY"}</definedName>
    <definedName name="rtyhjrh_2" hidden="1">{#N/A,#N/A,FALSE,"Income Branch ONLY"}</definedName>
    <definedName name="rtyhjrh_2_1" hidden="1">{#N/A,#N/A,FALSE,"Income Branch ONLY"}</definedName>
    <definedName name="rtyhjrh_3" hidden="1">{#N/A,#N/A,FALSE,"Income Branch ONLY"}</definedName>
    <definedName name="Rwvu.all." hidden="1">#REF!,#REF!</definedName>
    <definedName name="sadasdfff" hidden="1">{#N/A,#N/A,FALSE,"Assets"}</definedName>
    <definedName name="sadasdfff_1" hidden="1">{#N/A,#N/A,FALSE,"Assets"}</definedName>
    <definedName name="sadasdfff_1_1" hidden="1">{#N/A,#N/A,FALSE,"Assets"}</definedName>
    <definedName name="sadasdfff_2" hidden="1">{#N/A,#N/A,FALSE,"Assets"}</definedName>
    <definedName name="sadasdfff_2_1" hidden="1">{#N/A,#N/A,FALSE,"Assets"}</definedName>
    <definedName name="sadasdfff_3" hidden="1">{#N/A,#N/A,FALSE,"Assets"}</definedName>
    <definedName name="saf" hidden="1">#REF!</definedName>
    <definedName name="SANAND" hidden="1">{"'Sheet1'!$A$4386:$N$4591"}</definedName>
    <definedName name="SANAND_1" hidden="1">{"'Sheet1'!$A$4386:$N$4591"}</definedName>
    <definedName name="SANAND_1_1" hidden="1">{"'Sheet1'!$A$4386:$N$4591"}</definedName>
    <definedName name="SANAND_2" hidden="1">{"'Sheet1'!$A$4386:$N$4591"}</definedName>
    <definedName name="SANAND_2_1" hidden="1">{"'Sheet1'!$A$4386:$N$4591"}</definedName>
    <definedName name="SANAND_3" hidden="1">{"'Sheet1'!$A$4386:$N$4591"}</definedName>
    <definedName name="SAPBEXdnldView" hidden="1">"3ZGK4MLW4QS0IVR8MLTD01DSG"</definedName>
    <definedName name="SAPBEXhrIndnt" hidden="1">"Wide"</definedName>
    <definedName name="SAPBEXrevision" hidden="1">16</definedName>
    <definedName name="SAPBEXsysID" hidden="1">"BPR"</definedName>
    <definedName name="SAPBEXwbID" hidden="1">"E4P13YOEUT1R8OJ2QUUKBC97G"</definedName>
    <definedName name="SAPsysID" hidden="1">"708C5W7SBKP804JT78WJ0JNKI"</definedName>
    <definedName name="SAPwbID" hidden="1">"ARS"</definedName>
    <definedName name="Sept2" hidden="1">#REF!</definedName>
    <definedName name="sfd" hidden="1">#REF!</definedName>
    <definedName name="solver_typ" hidden="1">2</definedName>
    <definedName name="solver_val" hidden="1">0</definedName>
    <definedName name="SpecialPrice" hidden="1">#REF!</definedName>
    <definedName name="ss" hidden="1">#REF!</definedName>
    <definedName name="ssfg" hidden="1">{#N/A,#N/A,FALSE,"Assets"}</definedName>
    <definedName name="ssfg_1" hidden="1">{#N/A,#N/A,FALSE,"Assets"}</definedName>
    <definedName name="ssfg_1_1" hidden="1">{#N/A,#N/A,FALSE,"Assets"}</definedName>
    <definedName name="ssfg_2" hidden="1">{#N/A,#N/A,FALSE,"Assets"}</definedName>
    <definedName name="ssfg_2_1" hidden="1">{#N/A,#N/A,FALSE,"Assets"}</definedName>
    <definedName name="ssfg_3" hidden="1">{#N/A,#N/A,FALSE,"Assets"}</definedName>
    <definedName name="ssssss" hidden="1">#REF!</definedName>
    <definedName name="ssssssssssssssss" hidden="1">#REF!</definedName>
    <definedName name="swerr4tgy5" hidden="1">{#N/A,#N/A,FALSE,"Highlights";#N/A,#N/A,FALSE,"Income";#N/A,#N/A,FALSE,"Revenue";#N/A,#N/A,FALSE,"Expenses";#N/A,#N/A,FALSE,"Provisions";#N/A,#N/A,FALSE,"Income % of Revenue";#N/A,#N/A,FALSE,"Comp % of Revenue";#N/A,#N/A,FALSE,"DBNA ROE";#N/A,#N/A,FALSE,"ROE by Product"}</definedName>
    <definedName name="swerr4tgy5_1" hidden="1">{#N/A,#N/A,FALSE,"Highlights";#N/A,#N/A,FALSE,"Income";#N/A,#N/A,FALSE,"Revenue";#N/A,#N/A,FALSE,"Expenses";#N/A,#N/A,FALSE,"Provisions";#N/A,#N/A,FALSE,"Income % of Revenue";#N/A,#N/A,FALSE,"Comp % of Revenue";#N/A,#N/A,FALSE,"DBNA ROE";#N/A,#N/A,FALSE,"ROE by Product"}</definedName>
    <definedName name="swerr4tgy5_1_1" hidden="1">{#N/A,#N/A,FALSE,"Highlights";#N/A,#N/A,FALSE,"Income";#N/A,#N/A,FALSE,"Revenue";#N/A,#N/A,FALSE,"Expenses";#N/A,#N/A,FALSE,"Provisions";#N/A,#N/A,FALSE,"Income % of Revenue";#N/A,#N/A,FALSE,"Comp % of Revenue";#N/A,#N/A,FALSE,"DBNA ROE";#N/A,#N/A,FALSE,"ROE by Product"}</definedName>
    <definedName name="swerr4tgy5_2" hidden="1">{#N/A,#N/A,FALSE,"Highlights";#N/A,#N/A,FALSE,"Income";#N/A,#N/A,FALSE,"Revenue";#N/A,#N/A,FALSE,"Expenses";#N/A,#N/A,FALSE,"Provisions";#N/A,#N/A,FALSE,"Income % of Revenue";#N/A,#N/A,FALSE,"Comp % of Revenue";#N/A,#N/A,FALSE,"DBNA ROE";#N/A,#N/A,FALSE,"ROE by Product"}</definedName>
    <definedName name="swerr4tgy5_2_1" hidden="1">{#N/A,#N/A,FALSE,"Highlights";#N/A,#N/A,FALSE,"Income";#N/A,#N/A,FALSE,"Revenue";#N/A,#N/A,FALSE,"Expenses";#N/A,#N/A,FALSE,"Provisions";#N/A,#N/A,FALSE,"Income % of Revenue";#N/A,#N/A,FALSE,"Comp % of Revenue";#N/A,#N/A,FALSE,"DBNA ROE";#N/A,#N/A,FALSE,"ROE by Product"}</definedName>
    <definedName name="swerr4tgy5_3" hidden="1">{#N/A,#N/A,FALSE,"Highlights";#N/A,#N/A,FALSE,"Income";#N/A,#N/A,FALSE,"Revenue";#N/A,#N/A,FALSE,"Expenses";#N/A,#N/A,FALSE,"Provisions";#N/A,#N/A,FALSE,"Income % of Revenue";#N/A,#N/A,FALSE,"Comp % of Revenue";#N/A,#N/A,FALSE,"DBNA ROE";#N/A,#N/A,FALSE,"ROE by Product"}</definedName>
    <definedName name="Swvu.all." hidden="1">#REF!</definedName>
    <definedName name="tbl_ProdInfo" hidden="1">#REF!</definedName>
    <definedName name="tblljklkflkas" hidden="1">#REF!</definedName>
    <definedName name="TextRefCopyRangeCount" hidden="1">2</definedName>
    <definedName name="tt"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ttttt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uoopuikknn" hidden="1">{#N/A,#N/A,FALSE,"Income Branch ONLY"}</definedName>
    <definedName name="uoopuikknn_1" hidden="1">{#N/A,#N/A,FALSE,"Income Branch ONLY"}</definedName>
    <definedName name="uoopuikknn_1_1" hidden="1">{#N/A,#N/A,FALSE,"Income Branch ONLY"}</definedName>
    <definedName name="uoopuikknn_2" hidden="1">{#N/A,#N/A,FALSE,"Income Branch ONLY"}</definedName>
    <definedName name="uoopuikknn_2_1" hidden="1">{#N/A,#N/A,FALSE,"Income Branch ONLY"}</definedName>
    <definedName name="uoopuikknn_3" hidden="1">{#N/A,#N/A,FALSE,"Income Branch ONLY"}</definedName>
    <definedName name="uyutyrrtrrtrereer" hidden="1">{#N/A,#N/A,FALSE,"Income Branch ONLY"}</definedName>
    <definedName name="uyutyrrtrrtrereer_1" hidden="1">{#N/A,#N/A,FALSE,"Income Branch ONLY"}</definedName>
    <definedName name="uyutyrrtrrtrereer_1_1" hidden="1">{#N/A,#N/A,FALSE,"Income Branch ONLY"}</definedName>
    <definedName name="uyutyrrtrrtrereer_2" hidden="1">{#N/A,#N/A,FALSE,"Income Branch ONLY"}</definedName>
    <definedName name="uyutyrrtrrtrereer_2_1" hidden="1">{#N/A,#N/A,FALSE,"Income Branch ONLY"}</definedName>
    <definedName name="uyutyrrtrrtrereer_3" hidden="1">{#N/A,#N/A,FALSE,"Income Branch ONLY"}</definedName>
    <definedName name="vv" hidden="1">{#N/A,#N/A,TRUE,"Sheet1"}</definedName>
    <definedName name="vv_1" hidden="1">{#N/A,#N/A,TRUE,"Sheet1"}</definedName>
    <definedName name="vv_1_1" hidden="1">{#N/A,#N/A,TRUE,"Sheet1"}</definedName>
    <definedName name="vv_2" hidden="1">{#N/A,#N/A,TRUE,"Sheet1"}</definedName>
    <definedName name="vv_2_1" hidden="1">{#N/A,#N/A,TRUE,"Sheet1"}</definedName>
    <definedName name="vv_3" hidden="1">{#N/A,#N/A,TRUE,"Sheet1"}</definedName>
    <definedName name="w" hidden="1">#REF!</definedName>
    <definedName name="wqrhwth" hidden="1">{#N/A,#N/A,FALSE,"Income Branch ONLY"}</definedName>
    <definedName name="wqrhwth_1" hidden="1">{#N/A,#N/A,FALSE,"Income Branch ONLY"}</definedName>
    <definedName name="wqrhwth_1_1" hidden="1">{#N/A,#N/A,FALSE,"Income Branch ONLY"}</definedName>
    <definedName name="wqrhwth_2" hidden="1">{#N/A,#N/A,FALSE,"Income Branch ONLY"}</definedName>
    <definedName name="wqrhwth_2_1" hidden="1">{#N/A,#N/A,FALSE,"Income Branch ONLY"}</definedName>
    <definedName name="wqrhwth_3" hidden="1">{#N/A,#N/A,FALSE,"Income Branch ONLY"}</definedName>
    <definedName name="wr" hidden="1">{#N/A,#N/A,FALSE,"Aging Summary";#N/A,#N/A,FALSE,"Ratio Analysis";#N/A,#N/A,FALSE,"Test 120 Day Accts";#N/A,#N/A,FALSE,"Tickmarks"}</definedName>
    <definedName name="wr_1" hidden="1">{#N/A,#N/A,FALSE,"Aging Summary";#N/A,#N/A,FALSE,"Ratio Analysis";#N/A,#N/A,FALSE,"Test 120 Day Accts";#N/A,#N/A,FALSE,"Tickmarks"}</definedName>
    <definedName name="wr_1_1" hidden="1">{#N/A,#N/A,FALSE,"Aging Summary";#N/A,#N/A,FALSE,"Ratio Analysis";#N/A,#N/A,FALSE,"Test 120 Day Accts";#N/A,#N/A,FALSE,"Tickmarks"}</definedName>
    <definedName name="wr_2" hidden="1">{#N/A,#N/A,FALSE,"Aging Summary";#N/A,#N/A,FALSE,"Ratio Analysis";#N/A,#N/A,FALSE,"Test 120 Day Accts";#N/A,#N/A,FALSE,"Tickmarks"}</definedName>
    <definedName name="wr_2_1" hidden="1">{#N/A,#N/A,FALSE,"Aging Summary";#N/A,#N/A,FALSE,"Ratio Analysis";#N/A,#N/A,FALSE,"Test 120 Day Accts";#N/A,#N/A,FALSE,"Tickmarks"}</definedName>
    <definedName name="wr_3" hidden="1">{#N/A,#N/A,FALSE,"Aging Summary";#N/A,#N/A,FALSE,"Ratio Analysis";#N/A,#N/A,FALSE,"Test 120 Day Accts";#N/A,#N/A,FALSE,"Tickmarks"}</definedName>
    <definedName name="wrn.2." hidden="1">{#N/A,#N/A,TRUE,"Sheet1"}</definedName>
    <definedName name="wrn.2._1" hidden="1">{#N/A,#N/A,TRUE,"Sheet1"}</definedName>
    <definedName name="wrn.2._1_1" hidden="1">{#N/A,#N/A,TRUE,"Sheet1"}</definedName>
    <definedName name="wrn.2._2" hidden="1">{#N/A,#N/A,TRUE,"Sheet1"}</definedName>
    <definedName name="wrn.2._2_1" hidden="1">{#N/A,#N/A,TRUE,"Sheet1"}</definedName>
    <definedName name="wrn.2._3" hidden="1">{#N/A,#N/A,TRUE,"Sheet1"}</definedName>
    <definedName name="wrn.a." hidden="1">{#N/A,#N/A,FALSE,"Sheet1"}</definedName>
    <definedName name="wrn.a._1" hidden="1">{#N/A,#N/A,FALSE,"Sheet1"}</definedName>
    <definedName name="wrn.a._1_1" hidden="1">{#N/A,#N/A,FALSE,"Sheet1"}</definedName>
    <definedName name="wrn.a._2" hidden="1">{#N/A,#N/A,FALSE,"Sheet1"}</definedName>
    <definedName name="wrn.a._2_1" hidden="1">{#N/A,#N/A,FALSE,"Sheet1"}</definedName>
    <definedName name="wrn.a._3" hidden="1">{#N/A,#N/A,FALSE,"Sheet1"}</definedName>
    <definedName name="wrn.AA." hidden="1">{#N/A,#N/A,FALSE,"PMTABB";#N/A,#N/A,FALSE,"PMTABB"}</definedName>
    <definedName name="wrn.AA._1" hidden="1">{#N/A,#N/A,FALSE,"PMTABB";#N/A,#N/A,FALSE,"PMTABB"}</definedName>
    <definedName name="wrn.AA._1_1" hidden="1">{#N/A,#N/A,FALSE,"PMTABB";#N/A,#N/A,FALSE,"PMTABB"}</definedName>
    <definedName name="wrn.AA._2" hidden="1">{#N/A,#N/A,FALSE,"PMTABB";#N/A,#N/A,FALSE,"PMTABB"}</definedName>
    <definedName name="wrn.AA._2_1" hidden="1">{#N/A,#N/A,FALSE,"PMTABB";#N/A,#N/A,FALSE,"PMTABB"}</definedName>
    <definedName name="wrn.AA._3" hidden="1">{#N/A,#N/A,FALSE,"PMTABB";#N/A,#N/A,FALSE,"PMTABB"}</definedName>
    <definedName name="wrn.add." hidden="1">{#N/A,#N/A,TRUE,"Sheet1"}</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1_1"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2_1"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ll."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Reports."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1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2_1"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Reports._3"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1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2_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3"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Subscribe_Projects." hidden="1">{#N/A,#N/A,FALSE,"SUBSCRIBE";#N/A,#N/A,FALSE,"BARIMP";#N/A,#N/A,FALSE,"MTCIMP";#N/A,#N/A,FALSE,"MTCIMP1";#N/A,#N/A,FALSE,"RCTIMP";#N/A,#N/A,FALSE,"RCTSTUDY";#N/A,#N/A,FALSE,"SUBS2000";#N/A,#N/A,FALSE,"VUAIMP"}</definedName>
    <definedName name="wrn.All_Subscribe_Projects._1" hidden="1">{#N/A,#N/A,FALSE,"SUBSCRIBE";#N/A,#N/A,FALSE,"BARIMP";#N/A,#N/A,FALSE,"MTCIMP";#N/A,#N/A,FALSE,"MTCIMP1";#N/A,#N/A,FALSE,"RCTIMP";#N/A,#N/A,FALSE,"RCTSTUDY";#N/A,#N/A,FALSE,"SUBS2000";#N/A,#N/A,FALSE,"VUAIMP"}</definedName>
    <definedName name="wrn.All_Subscribe_Projects._1_1" hidden="1">{#N/A,#N/A,FALSE,"SUBSCRIBE";#N/A,#N/A,FALSE,"BARIMP";#N/A,#N/A,FALSE,"MTCIMP";#N/A,#N/A,FALSE,"MTCIMP1";#N/A,#N/A,FALSE,"RCTIMP";#N/A,#N/A,FALSE,"RCTSTUDY";#N/A,#N/A,FALSE,"SUBS2000";#N/A,#N/A,FALSE,"VUAIMP"}</definedName>
    <definedName name="wrn.All_Subscribe_Projects._2" hidden="1">{#N/A,#N/A,FALSE,"SUBSCRIBE";#N/A,#N/A,FALSE,"BARIMP";#N/A,#N/A,FALSE,"MTCIMP";#N/A,#N/A,FALSE,"MTCIMP1";#N/A,#N/A,FALSE,"RCTIMP";#N/A,#N/A,FALSE,"RCTSTUDY";#N/A,#N/A,FALSE,"SUBS2000";#N/A,#N/A,FALSE,"VUAIMP"}</definedName>
    <definedName name="wrn.All_Subscribe_Projects._2_1" hidden="1">{#N/A,#N/A,FALSE,"SUBSCRIBE";#N/A,#N/A,FALSE,"BARIMP";#N/A,#N/A,FALSE,"MTCIMP";#N/A,#N/A,FALSE,"MTCIMP1";#N/A,#N/A,FALSE,"RCTIMP";#N/A,#N/A,FALSE,"RCTSTUDY";#N/A,#N/A,FALSE,"SUBS2000";#N/A,#N/A,FALSE,"VUAIMP"}</definedName>
    <definedName name="wrn.All_Subscribe_Projects._3" hidden="1">{#N/A,#N/A,FALSE,"SUBSCRIBE";#N/A,#N/A,FALSE,"BARIMP";#N/A,#N/A,FALSE,"MTCIMP";#N/A,#N/A,FALSE,"MTCIMP1";#N/A,#N/A,FALSE,"RCTIMP";#N/A,#N/A,FALSE,"RCTSTUDY";#N/A,#N/A,FALSE,"SUBS2000";#N/A,#N/A,FALSE,"VUAIMP"}</definedName>
    <definedName name="wrn.B.SHEET." hidden="1">{#N/A,#N/A,FALSE,"COMICRO";#N/A,#N/A,FALSE,"BALSCH";#N/A,#N/A,FALSE,"GLASS";#N/A,#N/A,FALSE,"DEPRE";#N/A,#N/A,FALSE,"A&amp;MCUR";#N/A,#N/A,FALSE,"AGEANAlysis";#N/A,#N/A,FALSE,"CHECKS";#N/A,#N/A,FALSE,"CHECKS"}</definedName>
    <definedName name="wrn.B.SHEET._1" hidden="1">{#N/A,#N/A,FALSE,"COMICRO";#N/A,#N/A,FALSE,"BALSCH";#N/A,#N/A,FALSE,"GLASS";#N/A,#N/A,FALSE,"DEPRE";#N/A,#N/A,FALSE,"A&amp;MCUR";#N/A,#N/A,FALSE,"AGEANAlysis";#N/A,#N/A,FALSE,"CHECKS";#N/A,#N/A,FALSE,"CHECKS"}</definedName>
    <definedName name="wrn.B.SHEET._1_1" hidden="1">{#N/A,#N/A,FALSE,"COMICRO";#N/A,#N/A,FALSE,"BALSCH";#N/A,#N/A,FALSE,"GLASS";#N/A,#N/A,FALSE,"DEPRE";#N/A,#N/A,FALSE,"A&amp;MCUR";#N/A,#N/A,FALSE,"AGEANAlysis";#N/A,#N/A,FALSE,"CHECKS";#N/A,#N/A,FALSE,"CHECKS"}</definedName>
    <definedName name="wrn.B.SHEET._2" hidden="1">{#N/A,#N/A,FALSE,"COMICRO";#N/A,#N/A,FALSE,"BALSCH";#N/A,#N/A,FALSE,"GLASS";#N/A,#N/A,FALSE,"DEPRE";#N/A,#N/A,FALSE,"A&amp;MCUR";#N/A,#N/A,FALSE,"AGEANAlysis";#N/A,#N/A,FALSE,"CHECKS";#N/A,#N/A,FALSE,"CHECKS"}</definedName>
    <definedName name="wrn.B.SHEET._2_1" hidden="1">{#N/A,#N/A,FALSE,"COMICRO";#N/A,#N/A,FALSE,"BALSCH";#N/A,#N/A,FALSE,"GLASS";#N/A,#N/A,FALSE,"DEPRE";#N/A,#N/A,FALSE,"A&amp;MCUR";#N/A,#N/A,FALSE,"AGEANAlysis";#N/A,#N/A,FALSE,"CHECKS";#N/A,#N/A,FALSE,"CHECKS"}</definedName>
    <definedName name="wrn.B.SHEET._3" hidden="1">{#N/A,#N/A,FALSE,"COMICRO";#N/A,#N/A,FALSE,"BALSCH";#N/A,#N/A,FALSE,"GLASS";#N/A,#N/A,FALSE,"DEPRE";#N/A,#N/A,FALSE,"A&amp;MCUR";#N/A,#N/A,FALSE,"AGEANAlysis";#N/A,#N/A,FALSE,"CHECKS";#N/A,#N/A,FALSE,"CHECKS"}</definedName>
    <definedName name="wrn.Balance._.Sheet." hidden="1">{#N/A,#N/A,FALSE,"Balance Sheet";#N/A,#N/A,FALSE,"P&amp;L Account";#N/A,#N/A,FALSE,"sch1,2,3,4";#N/A,#N/A,FALSE,"Sch 5";#N/A,#N/A,FALSE,"sch 6";#N/A,#N/A,FALSE,"sch 7";#N/A,#N/A,FALSE,"Sch 8,9, 10";#N/A,#N/A,FALSE,"sch11, 12"}</definedName>
    <definedName name="wrn.Balance._.Sheet._1" hidden="1">{#N/A,#N/A,FALSE,"Balance Sheet";#N/A,#N/A,FALSE,"P&amp;L Account";#N/A,#N/A,FALSE,"sch1,2,3,4";#N/A,#N/A,FALSE,"Sch 5";#N/A,#N/A,FALSE,"sch 6";#N/A,#N/A,FALSE,"sch 7";#N/A,#N/A,FALSE,"Sch 8,9, 10";#N/A,#N/A,FALSE,"sch11, 12"}</definedName>
    <definedName name="wrn.Balance._.Sheet._1_1" hidden="1">{#N/A,#N/A,FALSE,"Balance Sheet";#N/A,#N/A,FALSE,"P&amp;L Account";#N/A,#N/A,FALSE,"sch1,2,3,4";#N/A,#N/A,FALSE,"Sch 5";#N/A,#N/A,FALSE,"sch 6";#N/A,#N/A,FALSE,"sch 7";#N/A,#N/A,FALSE,"Sch 8,9, 10";#N/A,#N/A,FALSE,"sch11, 12"}</definedName>
    <definedName name="wrn.Balance._.Sheet._2" hidden="1">{#N/A,#N/A,FALSE,"Balance Sheet";#N/A,#N/A,FALSE,"P&amp;L Account";#N/A,#N/A,FALSE,"sch1,2,3,4";#N/A,#N/A,FALSE,"Sch 5";#N/A,#N/A,FALSE,"sch 6";#N/A,#N/A,FALSE,"sch 7";#N/A,#N/A,FALSE,"Sch 8,9, 10";#N/A,#N/A,FALSE,"sch11, 12"}</definedName>
    <definedName name="wrn.Balance._.Sheet._2_1" hidden="1">{#N/A,#N/A,FALSE,"Balance Sheet";#N/A,#N/A,FALSE,"P&amp;L Account";#N/A,#N/A,FALSE,"sch1,2,3,4";#N/A,#N/A,FALSE,"Sch 5";#N/A,#N/A,FALSE,"sch 6";#N/A,#N/A,FALSE,"sch 7";#N/A,#N/A,FALSE,"Sch 8,9, 10";#N/A,#N/A,FALSE,"sch11, 12"}</definedName>
    <definedName name="wrn.Balance._.Sheet._3" hidden="1">{#N/A,#N/A,FALSE,"Balance Sheet";#N/A,#N/A,FALSE,"P&amp;L Account";#N/A,#N/A,FALSE,"sch1,2,3,4";#N/A,#N/A,FALSE,"Sch 5";#N/A,#N/A,FALSE,"sch 6";#N/A,#N/A,FALSE,"sch 7";#N/A,#N/A,FALSE,"Sch 8,9, 10";#N/A,#N/A,FALSE,"sch11, 12"}</definedName>
    <definedName name="wrn.budget."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_1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_2"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_2_1"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_3" hidden="1">{"assumptions",#N/A,FALSE,"HC-TOTAL";"misc. - standards",#N/A,FALSE,"HC-TOTAL";"misc - total",#N/A,FALSE,"HC-TOTAL";"R&amp;M - STANDARDS",#N/A,FALSE,"HC-TOTAL";"R&amp;M - TOTAL",#N/A,FALSE,"I.T. COSTS";"IT COSTS - STD.",#N/A,FALSE,"HC-TOTAL";"IT COSTS - TOTAL",#N/A,FALSE,"HC-TOTAL";"SPACE COSTS - STD.",#N/A,FALSE,"HC-TOTAL";"SPACE COSTS - TOTAL",#N/A,FALSE,"HC-TOTAL";"RENT",#N/A,FALSE,"HC-TOTAL";"COST SHEET",#N/A,FALSE,"HC-TOTAL";"COMM. LINKS",#N/A,FALSE,"HC-TOTAL";"ADVERTISEMENT",#N/A,FALSE,"HC-TOTAL";"business support head count",#N/A,FALSE,"HC-TOTAL";"capacity",#N/A,FALSE,"HC-TOTAL";"capacity",#N/A,FALSE,"HC-TOTAL"}</definedName>
    <definedName name="wrn.Budget2000." hidden="1">{#N/A,#N/A,FALSE,"Title";#N/A,#N/A,FALSE,"Corp b sheet";#N/A,#N/A,FALSE,"MODIFIED Pl";#N/A,#N/A,FALSE,"Balance Sheet";#N/A,#N/A,FALSE,"Profit and Loss";#N/A,#N/A,FALSE,"Supplement info";#N/A,#N/A,FALSE,"Cashflow";#N/A,#N/A,FALSE,"Asspc Co - Inv Schedule";#N/A,#N/A,FALSE,"kpi"}</definedName>
    <definedName name="wrn.Budget2000._1" hidden="1">{#N/A,#N/A,FALSE,"Title";#N/A,#N/A,FALSE,"Corp b sheet";#N/A,#N/A,FALSE,"MODIFIED Pl";#N/A,#N/A,FALSE,"Balance Sheet";#N/A,#N/A,FALSE,"Profit and Loss";#N/A,#N/A,FALSE,"Supplement info";#N/A,#N/A,FALSE,"Cashflow";#N/A,#N/A,FALSE,"Asspc Co - Inv Schedule";#N/A,#N/A,FALSE,"kpi"}</definedName>
    <definedName name="wrn.Budget2000._1_1" hidden="1">{#N/A,#N/A,FALSE,"Title";#N/A,#N/A,FALSE,"Corp b sheet";#N/A,#N/A,FALSE,"MODIFIED Pl";#N/A,#N/A,FALSE,"Balance Sheet";#N/A,#N/A,FALSE,"Profit and Loss";#N/A,#N/A,FALSE,"Supplement info";#N/A,#N/A,FALSE,"Cashflow";#N/A,#N/A,FALSE,"Asspc Co - Inv Schedule";#N/A,#N/A,FALSE,"kpi"}</definedName>
    <definedName name="wrn.Budget2000._2" hidden="1">{#N/A,#N/A,FALSE,"Title";#N/A,#N/A,FALSE,"Corp b sheet";#N/A,#N/A,FALSE,"MODIFIED Pl";#N/A,#N/A,FALSE,"Balance Sheet";#N/A,#N/A,FALSE,"Profit and Loss";#N/A,#N/A,FALSE,"Supplement info";#N/A,#N/A,FALSE,"Cashflow";#N/A,#N/A,FALSE,"Asspc Co - Inv Schedule";#N/A,#N/A,FALSE,"kpi"}</definedName>
    <definedName name="wrn.Budget2000._2_1" hidden="1">{#N/A,#N/A,FALSE,"Title";#N/A,#N/A,FALSE,"Corp b sheet";#N/A,#N/A,FALSE,"MODIFIED Pl";#N/A,#N/A,FALSE,"Balance Sheet";#N/A,#N/A,FALSE,"Profit and Loss";#N/A,#N/A,FALSE,"Supplement info";#N/A,#N/A,FALSE,"Cashflow";#N/A,#N/A,FALSE,"Asspc Co - Inv Schedule";#N/A,#N/A,FALSE,"kpi"}</definedName>
    <definedName name="wrn.Budget2000._3" hidden="1">{#N/A,#N/A,FALSE,"Title";#N/A,#N/A,FALSE,"Corp b sheet";#N/A,#N/A,FALSE,"MODIFIED Pl";#N/A,#N/A,FALSE,"Balance Sheet";#N/A,#N/A,FALSE,"Profit and Loss";#N/A,#N/A,FALSE,"Supplement info";#N/A,#N/A,FALSE,"Cashflow";#N/A,#N/A,FALSE,"Asspc Co - Inv Schedule";#N/A,#N/A,FALSE,"kpi"}</definedName>
    <definedName name="wrn.Carter." hidden="1">{#N/A,#N/A,FALSE,"Highlights";#N/A,#N/A,FALSE,"Income";#N/A,#N/A,FALSE,"Revenue";#N/A,#N/A,FALSE,"Expenses";#N/A,#N/A,FALSE,"Provisions";#N/A,#N/A,FALSE,"Income % of Revenue";#N/A,#N/A,FALSE,"Comp % of Revenue";#N/A,#N/A,FALSE,"DBNA ROE";#N/A,#N/A,FALSE,"ROE by Product"}</definedName>
    <definedName name="wrn.Carter._1" hidden="1">{#N/A,#N/A,FALSE,"Highlights";#N/A,#N/A,FALSE,"Income";#N/A,#N/A,FALSE,"Revenue";#N/A,#N/A,FALSE,"Expenses";#N/A,#N/A,FALSE,"Provisions";#N/A,#N/A,FALSE,"Income % of Revenue";#N/A,#N/A,FALSE,"Comp % of Revenue";#N/A,#N/A,FALSE,"DBNA ROE";#N/A,#N/A,FALSE,"ROE by Product"}</definedName>
    <definedName name="wrn.Carter._1_1" hidden="1">{#N/A,#N/A,FALSE,"Highlights";#N/A,#N/A,FALSE,"Income";#N/A,#N/A,FALSE,"Revenue";#N/A,#N/A,FALSE,"Expenses";#N/A,#N/A,FALSE,"Provisions";#N/A,#N/A,FALSE,"Income % of Revenue";#N/A,#N/A,FALSE,"Comp % of Revenue";#N/A,#N/A,FALSE,"DBNA ROE";#N/A,#N/A,FALSE,"ROE by Product"}</definedName>
    <definedName name="wrn.Carter._2" hidden="1">{#N/A,#N/A,FALSE,"Highlights";#N/A,#N/A,FALSE,"Income";#N/A,#N/A,FALSE,"Revenue";#N/A,#N/A,FALSE,"Expenses";#N/A,#N/A,FALSE,"Provisions";#N/A,#N/A,FALSE,"Income % of Revenue";#N/A,#N/A,FALSE,"Comp % of Revenue";#N/A,#N/A,FALSE,"DBNA ROE";#N/A,#N/A,FALSE,"ROE by Product"}</definedName>
    <definedName name="wrn.Carter._2_1" hidden="1">{#N/A,#N/A,FALSE,"Highlights";#N/A,#N/A,FALSE,"Income";#N/A,#N/A,FALSE,"Revenue";#N/A,#N/A,FALSE,"Expenses";#N/A,#N/A,FALSE,"Provisions";#N/A,#N/A,FALSE,"Income % of Revenue";#N/A,#N/A,FALSE,"Comp % of Revenue";#N/A,#N/A,FALSE,"DBNA ROE";#N/A,#N/A,FALSE,"ROE by Product"}</definedName>
    <definedName name="wrn.Carter._3" hidden="1">{#N/A,#N/A,FALSE,"Highlights";#N/A,#N/A,FALSE,"Income";#N/A,#N/A,FALSE,"Revenue";#N/A,#N/A,FALSE,"Expenses";#N/A,#N/A,FALSE,"Provisions";#N/A,#N/A,FALSE,"Income % of Revenue";#N/A,#N/A,FALSE,"Comp % of Revenue";#N/A,#N/A,FALSE,"DBNA ROE";#N/A,#N/A,FALSE,"ROE by Product"}</definedName>
    <definedName name="wrn.Divisions._.and._.Company._.Plans." hidden="1">{#N/A,#N/A,FALSE,"Company Plan";#N/A,#N/A,FALSE,"Maintenance Plan";#N/A,#N/A,FALSE,"Product Plan";#N/A,#N/A,FALSE,"Subscribe Plan";#N/A,#N/A,FALSE,"Central Plan"}</definedName>
    <definedName name="wrn.Divisions._.and._.Company._.Plans._1" hidden="1">{#N/A,#N/A,FALSE,"Company Plan";#N/A,#N/A,FALSE,"Maintenance Plan";#N/A,#N/A,FALSE,"Product Plan";#N/A,#N/A,FALSE,"Subscribe Plan";#N/A,#N/A,FALSE,"Central Plan"}</definedName>
    <definedName name="wrn.Divisions._.and._.Company._.Plans._1_1" hidden="1">{#N/A,#N/A,FALSE,"Company Plan";#N/A,#N/A,FALSE,"Maintenance Plan";#N/A,#N/A,FALSE,"Product Plan";#N/A,#N/A,FALSE,"Subscribe Plan";#N/A,#N/A,FALSE,"Central Plan"}</definedName>
    <definedName name="wrn.Divisions._.and._.Company._.Plans._2" hidden="1">{#N/A,#N/A,FALSE,"Company Plan";#N/A,#N/A,FALSE,"Maintenance Plan";#N/A,#N/A,FALSE,"Product Plan";#N/A,#N/A,FALSE,"Subscribe Plan";#N/A,#N/A,FALSE,"Central Plan"}</definedName>
    <definedName name="wrn.Divisions._.and._.Company._.Plans._2_1" hidden="1">{#N/A,#N/A,FALSE,"Company Plan";#N/A,#N/A,FALSE,"Maintenance Plan";#N/A,#N/A,FALSE,"Product Plan";#N/A,#N/A,FALSE,"Subscribe Plan";#N/A,#N/A,FALSE,"Central Plan"}</definedName>
    <definedName name="wrn.Divisions._.and._.Company._.Plans._3" hidden="1">{#N/A,#N/A,FALSE,"Company Plan";#N/A,#N/A,FALSE,"Maintenance Plan";#N/A,#N/A,FALSE,"Product Plan";#N/A,#N/A,FALSE,"Subscribe Plan";#N/A,#N/A,FALSE,"Central Plan"}</definedName>
    <definedName name="wrn.Emg._.report." hidden="1">{#N/A,#N/A,FALSE,"Emerging Mkt Fund"}</definedName>
    <definedName name="wrn.Emg._.report._1" hidden="1">{#N/A,#N/A,FALSE,"Emerging Mkt Fund"}</definedName>
    <definedName name="wrn.Emg._.report._1_1" hidden="1">{#N/A,#N/A,FALSE,"Emerging Mkt Fund"}</definedName>
    <definedName name="wrn.Emg._.report._2" hidden="1">{#N/A,#N/A,FALSE,"Emerging Mkt Fund"}</definedName>
    <definedName name="wrn.Emg._.report._2_1" hidden="1">{#N/A,#N/A,FALSE,"Emerging Mkt Fund"}</definedName>
    <definedName name="wrn.Emg._.report._3" hidden="1">{#N/A,#N/A,FALSE,"Emerging Mkt Fund"}</definedName>
    <definedName name="wrn.FORM1." hidden="1">{#N/A,#N/A,FALSE,"COMP"}</definedName>
    <definedName name="wrn.FORM1._1" hidden="1">{#N/A,#N/A,FALSE,"COMP"}</definedName>
    <definedName name="wrn.FORM1._1_1" hidden="1">{#N/A,#N/A,FALSE,"COMP"}</definedName>
    <definedName name="wrn.FORM1._2" hidden="1">{#N/A,#N/A,FALSE,"COMP"}</definedName>
    <definedName name="wrn.FORM1._2_1" hidden="1">{#N/A,#N/A,FALSE,"COMP"}</definedName>
    <definedName name="wrn.FORM1._3" hidden="1">{#N/A,#N/A,FALSE,"COMP"}</definedName>
    <definedName name="wrn.Full._.Financials." hidden="1">{#N/A,#N/A,TRUE,"Financials";#N/A,#N/A,TRUE,"Operating Statistics";#N/A,#N/A,TRUE,"Capex &amp; Depreciation";#N/A,#N/A,TRUE,"Debt"}</definedName>
    <definedName name="wrn.Full._.Financials._1" hidden="1">{#N/A,#N/A,TRUE,"Financials";#N/A,#N/A,TRUE,"Operating Statistics";#N/A,#N/A,TRUE,"Capex &amp; Depreciation";#N/A,#N/A,TRUE,"Debt"}</definedName>
    <definedName name="wrn.Full._.Financials._1_1" hidden="1">{#N/A,#N/A,TRUE,"Financials";#N/A,#N/A,TRUE,"Operating Statistics";#N/A,#N/A,TRUE,"Capex &amp; Depreciation";#N/A,#N/A,TRUE,"Debt"}</definedName>
    <definedName name="wrn.Full._.Financials._2" hidden="1">{#N/A,#N/A,TRUE,"Financials";#N/A,#N/A,TRUE,"Operating Statistics";#N/A,#N/A,TRUE,"Capex &amp; Depreciation";#N/A,#N/A,TRUE,"Debt"}</definedName>
    <definedName name="wrn.Full._.Financials._2_1" hidden="1">{#N/A,#N/A,TRUE,"Financials";#N/A,#N/A,TRUE,"Operating Statistics";#N/A,#N/A,TRUE,"Capex &amp; Depreciation";#N/A,#N/A,TRUE,"Debt"}</definedName>
    <definedName name="wrn.Full._.Financials._3" hidden="1">{#N/A,#N/A,TRUE,"Financials";#N/A,#N/A,TRUE,"Operating Statistics";#N/A,#N/A,TRUE,"Capex &amp; Depreciation";#N/A,#N/A,TRUE,"Debt"}</definedName>
    <definedName name="wrn.h." hidden="1">{#N/A,#N/A,FALSE,"Assets"}</definedName>
    <definedName name="wrn.h._1" hidden="1">{#N/A,#N/A,FALSE,"Assets"}</definedName>
    <definedName name="wrn.h._1_1" hidden="1">{#N/A,#N/A,FALSE,"Assets"}</definedName>
    <definedName name="wrn.h._2" hidden="1">{#N/A,#N/A,FALSE,"Assets"}</definedName>
    <definedName name="wrn.h._2_1" hidden="1">{#N/A,#N/A,FALSE,"Assets"}</definedName>
    <definedName name="wrn.h._3" hidden="1">{#N/A,#N/A,FALSE,"Assets"}</definedName>
    <definedName name="wrn.hh." hidden="1">{#N/A,#N/A,FALSE,"Sheet1"}</definedName>
    <definedName name="wrn.hh._1" hidden="1">{#N/A,#N/A,FALSE,"Sheet1"}</definedName>
    <definedName name="wrn.hh._1_1" hidden="1">{#N/A,#N/A,FALSE,"Sheet1"}</definedName>
    <definedName name="wrn.hh._2" hidden="1">{#N/A,#N/A,FALSE,"Sheet1"}</definedName>
    <definedName name="wrn.hh._2_1" hidden="1">{#N/A,#N/A,FALSE,"Sheet1"}</definedName>
    <definedName name="wrn.hh._3" hidden="1">{#N/A,#N/A,FALSE,"Sheet1"}</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_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_2"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_2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mprim._3"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macct." hidden="1">{"a",#N/A,TRUE,"FEB'01";"b",#N/A,TRUE,"FEB'01";"d",#N/A,TRUE,"FEB'01";"e",#N/A,TRUE,"FEB'01";"f",#N/A,TRUE,"FEB'01"}</definedName>
    <definedName name="wrn.macct._1" hidden="1">{"a",#N/A,TRUE,"FEB'01";"b",#N/A,TRUE,"FEB'01";"d",#N/A,TRUE,"FEB'01";"e",#N/A,TRUE,"FEB'01";"f",#N/A,TRUE,"FEB'01"}</definedName>
    <definedName name="wrn.macct._1_1" hidden="1">{"a",#N/A,TRUE,"FEB'01";"b",#N/A,TRUE,"FEB'01";"d",#N/A,TRUE,"FEB'01";"e",#N/A,TRUE,"FEB'01";"f",#N/A,TRUE,"FEB'01"}</definedName>
    <definedName name="wrn.macct._2" hidden="1">{"a",#N/A,TRUE,"FEB'01";"b",#N/A,TRUE,"FEB'01";"d",#N/A,TRUE,"FEB'01";"e",#N/A,TRUE,"FEB'01";"f",#N/A,TRUE,"FEB'01"}</definedName>
    <definedName name="wrn.macct._2_1" hidden="1">{"a",#N/A,TRUE,"FEB'01";"b",#N/A,TRUE,"FEB'01";"d",#N/A,TRUE,"FEB'01";"e",#N/A,TRUE,"FEB'01";"f",#N/A,TRUE,"FEB'01"}</definedName>
    <definedName name="wrn.macct._3" hidden="1">{"a",#N/A,TRUE,"FEB'01";"b",#N/A,TRUE,"FEB'01";"d",#N/A,TRUE,"FEB'01";"e",#N/A,TRUE,"FEB'01";"f",#N/A,TRUE,"FEB'01"}</definedName>
    <definedName name="wrn.One._.Pager._.plus._.Technicals." hidden="1">{#N/A,#N/A,FALSE,"One Pager";#N/A,#N/A,FALSE,"Technical"}</definedName>
    <definedName name="wrn.One._.Pager._.plus._.Technicals._1" hidden="1">{#N/A,#N/A,FALSE,"One Pager";#N/A,#N/A,FALSE,"Technical"}</definedName>
    <definedName name="wrn.One._.Pager._.plus._.Technicals._1_1" hidden="1">{#N/A,#N/A,FALSE,"One Pager";#N/A,#N/A,FALSE,"Technical"}</definedName>
    <definedName name="wrn.One._.Pager._.plus._.Technicals._2" hidden="1">{#N/A,#N/A,FALSE,"One Pager";#N/A,#N/A,FALSE,"Technical"}</definedName>
    <definedName name="wrn.One._.Pager._.plus._.Technicals._2_1" hidden="1">{#N/A,#N/A,FALSE,"One Pager";#N/A,#N/A,FALSE,"Technical"}</definedName>
    <definedName name="wrn.One._.Pager._.plus._.Technicals._3" hidden="1">{#N/A,#N/A,FALSE,"One Pager";#N/A,#N/A,FALSE,"Technical"}</definedName>
    <definedName name="wrn.P98."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_1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_2"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_2_1"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98._3" hidden="1">{#N/A,#N/A,FALSE,"INDEX";#N/A,#N/A,FALSE,"Cost";#N/A,#N/A,FALSE,"P-1";#N/A,#N/A,FALSE,"Sheet3";#N/A,#N/A,FALSE,"Sheet4";#N/A,#N/A,FALSE,"Sheet5";#N/A,#N/A,FALSE,"Sheet6";#N/A,#N/A,FALSE,"Sheet7";#N/A,#N/A,FALSE,"Sheet8";#N/A,#N/A,FALSE,"Sheet9";#N/A,#N/A,FALSE,"Sheet10";#N/A,#N/A,FALSE,"Sheet11";#N/A,#N/A,FALSE,"Sheet12";#N/A,#N/A,FALSE,"PAGE-11";#N/A,#N/A,FALSE,"PAGE-12";#N/A,#N/A,FALSE,"PAGE-13";#N/A,#N/A,FALSE,"PAGE-14";#N/A,#N/A,FALSE,"PAGE-15"}</definedName>
    <definedName name="wrn.provisions." hidden="1">{#N/A,#N/A,FALSE,"Provisions"}</definedName>
    <definedName name="wrn.provisions._1" hidden="1">{#N/A,#N/A,FALSE,"Provisions"}</definedName>
    <definedName name="wrn.provisions._1_1" hidden="1">{#N/A,#N/A,FALSE,"Provisions"}</definedName>
    <definedName name="wrn.provisions._2" hidden="1">{#N/A,#N/A,FALSE,"Provisions"}</definedName>
    <definedName name="wrn.provisions._2_1" hidden="1">{#N/A,#N/A,FALSE,"Provisions"}</definedName>
    <definedName name="wrn.provisions._3" hidden="1">{#N/A,#N/A,FALSE,"Provisions"}</definedName>
    <definedName name="wrn.REPORT." hidden="1">{#N/A,#N/A,FALSE,"Balance Sheet";#N/A,#N/A,FALSE,"Profit &amp; Loss ";#N/A,#N/A,FALSE,"Schedule-1";#N/A,#N/A,FALSE,"Schedule-2";#N/A,#N/A,FALSE,"Schedule-3";#N/A,#N/A,FALSE,"Schedule-4 ";#N/A,#N/A,FALSE,"Schedule-5";#N/A,#N/A,FALSE,"Schedule-6,7,8,9";#N/A,#N/A,FALSE,"Schedule-10,11";#N/A,#N/A,FALSE,"Schedule-12,13,14,15";#N/A,#N/A,FALSE,"Scdedule-16"}</definedName>
    <definedName name="wrn.REPORT._1" hidden="1">{#N/A,#N/A,FALSE,"Balance Sheet";#N/A,#N/A,FALSE,"Profit &amp; Loss ";#N/A,#N/A,FALSE,"Schedule-1";#N/A,#N/A,FALSE,"Schedule-2";#N/A,#N/A,FALSE,"Schedule-3";#N/A,#N/A,FALSE,"Schedule-4 ";#N/A,#N/A,FALSE,"Schedule-5";#N/A,#N/A,FALSE,"Schedule-6,7,8,9";#N/A,#N/A,FALSE,"Schedule-10,11";#N/A,#N/A,FALSE,"Schedule-12,13,14,15";#N/A,#N/A,FALSE,"Scdedule-16"}</definedName>
    <definedName name="wrn.REPORT._1_1" hidden="1">{#N/A,#N/A,FALSE,"Balance Sheet";#N/A,#N/A,FALSE,"Profit &amp; Loss ";#N/A,#N/A,FALSE,"Schedule-1";#N/A,#N/A,FALSE,"Schedule-2";#N/A,#N/A,FALSE,"Schedule-3";#N/A,#N/A,FALSE,"Schedule-4 ";#N/A,#N/A,FALSE,"Schedule-5";#N/A,#N/A,FALSE,"Schedule-6,7,8,9";#N/A,#N/A,FALSE,"Schedule-10,11";#N/A,#N/A,FALSE,"Schedule-12,13,14,15";#N/A,#N/A,FALSE,"Scdedule-16"}</definedName>
    <definedName name="wrn.REPORT._2" hidden="1">{#N/A,#N/A,FALSE,"Balance Sheet";#N/A,#N/A,FALSE,"Profit &amp; Loss ";#N/A,#N/A,FALSE,"Schedule-1";#N/A,#N/A,FALSE,"Schedule-2";#N/A,#N/A,FALSE,"Schedule-3";#N/A,#N/A,FALSE,"Schedule-4 ";#N/A,#N/A,FALSE,"Schedule-5";#N/A,#N/A,FALSE,"Schedule-6,7,8,9";#N/A,#N/A,FALSE,"Schedule-10,11";#N/A,#N/A,FALSE,"Schedule-12,13,14,15";#N/A,#N/A,FALSE,"Scdedule-16"}</definedName>
    <definedName name="wrn.REPORT._2_1" hidden="1">{#N/A,#N/A,FALSE,"Balance Sheet";#N/A,#N/A,FALSE,"Profit &amp; Loss ";#N/A,#N/A,FALSE,"Schedule-1";#N/A,#N/A,FALSE,"Schedule-2";#N/A,#N/A,FALSE,"Schedule-3";#N/A,#N/A,FALSE,"Schedule-4 ";#N/A,#N/A,FALSE,"Schedule-5";#N/A,#N/A,FALSE,"Schedule-6,7,8,9";#N/A,#N/A,FALSE,"Schedule-10,11";#N/A,#N/A,FALSE,"Schedule-12,13,14,15";#N/A,#N/A,FALSE,"Scdedule-16"}</definedName>
    <definedName name="wrn.REPORT._3" hidden="1">{#N/A,#N/A,FALSE,"Balance Sheet";#N/A,#N/A,FALSE,"Profit &amp; Loss ";#N/A,#N/A,FALSE,"Schedule-1";#N/A,#N/A,FALSE,"Schedule-2";#N/A,#N/A,FALSE,"Schedule-3";#N/A,#N/A,FALSE,"Schedule-4 ";#N/A,#N/A,FALSE,"Schedule-5";#N/A,#N/A,FALSE,"Schedule-6,7,8,9";#N/A,#N/A,FALSE,"Schedule-10,11";#N/A,#N/A,FALSE,"Schedule-12,13,14,15";#N/A,#N/A,FALSE,"Scdedule-16"}</definedName>
    <definedName name="wrn.results." hidden="1">{#N/A,#N/A,TRUE,"BALSCH";#N/A,#N/A,TRUE,"COMICRO";#N/A,#N/A,TRUE,"CHECKS";#N/A,#N/A,TRUE,"GLASS";#N/A,#N/A,TRUE,"DEPRE";#N/A,#N/A,TRUE,"A&amp;MCUR";#N/A,#N/A,TRUE,"AGEANAlysis";#N/A,#N/A,TRUE,"CHECKS"}</definedName>
    <definedName name="wrn.results._1" hidden="1">{#N/A,#N/A,TRUE,"BALSCH";#N/A,#N/A,TRUE,"COMICRO";#N/A,#N/A,TRUE,"CHECKS";#N/A,#N/A,TRUE,"GLASS";#N/A,#N/A,TRUE,"DEPRE";#N/A,#N/A,TRUE,"A&amp;MCUR";#N/A,#N/A,TRUE,"AGEANAlysis";#N/A,#N/A,TRUE,"CHECKS"}</definedName>
    <definedName name="wrn.results._1_1" hidden="1">{#N/A,#N/A,TRUE,"BALSCH";#N/A,#N/A,TRUE,"COMICRO";#N/A,#N/A,TRUE,"CHECKS";#N/A,#N/A,TRUE,"GLASS";#N/A,#N/A,TRUE,"DEPRE";#N/A,#N/A,TRUE,"A&amp;MCUR";#N/A,#N/A,TRUE,"AGEANAlysis";#N/A,#N/A,TRUE,"CHECKS"}</definedName>
    <definedName name="wrn.results._2" hidden="1">{#N/A,#N/A,TRUE,"BALSCH";#N/A,#N/A,TRUE,"COMICRO";#N/A,#N/A,TRUE,"CHECKS";#N/A,#N/A,TRUE,"GLASS";#N/A,#N/A,TRUE,"DEPRE";#N/A,#N/A,TRUE,"A&amp;MCUR";#N/A,#N/A,TRUE,"AGEANAlysis";#N/A,#N/A,TRUE,"CHECKS"}</definedName>
    <definedName name="wrn.results._2_1" hidden="1">{#N/A,#N/A,TRUE,"BALSCH";#N/A,#N/A,TRUE,"COMICRO";#N/A,#N/A,TRUE,"CHECKS";#N/A,#N/A,TRUE,"GLASS";#N/A,#N/A,TRUE,"DEPRE";#N/A,#N/A,TRUE,"A&amp;MCUR";#N/A,#N/A,TRUE,"AGEANAlysis";#N/A,#N/A,TRUE,"CHECKS"}</definedName>
    <definedName name="wrn.results._3" hidden="1">{#N/A,#N/A,TRUE,"BALSCH";#N/A,#N/A,TRUE,"COMICRO";#N/A,#N/A,TRUE,"CHECKS";#N/A,#N/A,TRUE,"GLASS";#N/A,#N/A,TRUE,"DEPRE";#N/A,#N/A,TRUE,"A&amp;MCUR";#N/A,#N/A,TRUE,"AGEANAlysis";#N/A,#N/A,TRUE,"CHECKS"}</definedName>
    <definedName name="wrn.TOTAL1." hidden="1">{#N/A,#N/A,FALSE,"IB1";#N/A,#N/A,FALSE,"IC1";#N/A,#N/A,FALSE,"ID2";#N/A,#N/A,FALSE,"ID3";#N/A,#N/A,FALSE,"ID4";#N/A,#N/A,FALSE,"ID5";#N/A,#N/A,FALSE,"ID6";#N/A,#N/A,FALSE,"ID6A";#N/A,#N/A,FALSE,"ID6B";#N/A,#N/A,FALSE,"ID6C";#N/A,#N/A,FALSE,"ID6_TOTAL";#N/A,#N/A,FALSE,"ID8";#N/A,#N/A,FALSE,"IG1";#N/A,#N/A,FALSE,"IG2"}</definedName>
    <definedName name="wrn.TOTAL1._1" hidden="1">{#N/A,#N/A,FALSE,"IB1";#N/A,#N/A,FALSE,"IC1";#N/A,#N/A,FALSE,"ID2";#N/A,#N/A,FALSE,"ID3";#N/A,#N/A,FALSE,"ID4";#N/A,#N/A,FALSE,"ID5";#N/A,#N/A,FALSE,"ID6";#N/A,#N/A,FALSE,"ID6A";#N/A,#N/A,FALSE,"ID6B";#N/A,#N/A,FALSE,"ID6C";#N/A,#N/A,FALSE,"ID6_TOTAL";#N/A,#N/A,FALSE,"ID8";#N/A,#N/A,FALSE,"IG1";#N/A,#N/A,FALSE,"IG2"}</definedName>
    <definedName name="wrn.TOTAL1._1_1" hidden="1">{#N/A,#N/A,FALSE,"IB1";#N/A,#N/A,FALSE,"IC1";#N/A,#N/A,FALSE,"ID2";#N/A,#N/A,FALSE,"ID3";#N/A,#N/A,FALSE,"ID4";#N/A,#N/A,FALSE,"ID5";#N/A,#N/A,FALSE,"ID6";#N/A,#N/A,FALSE,"ID6A";#N/A,#N/A,FALSE,"ID6B";#N/A,#N/A,FALSE,"ID6C";#N/A,#N/A,FALSE,"ID6_TOTAL";#N/A,#N/A,FALSE,"ID8";#N/A,#N/A,FALSE,"IG1";#N/A,#N/A,FALSE,"IG2"}</definedName>
    <definedName name="wrn.TOTAL1._2" hidden="1">{#N/A,#N/A,FALSE,"IB1";#N/A,#N/A,FALSE,"IC1";#N/A,#N/A,FALSE,"ID2";#N/A,#N/A,FALSE,"ID3";#N/A,#N/A,FALSE,"ID4";#N/A,#N/A,FALSE,"ID5";#N/A,#N/A,FALSE,"ID6";#N/A,#N/A,FALSE,"ID6A";#N/A,#N/A,FALSE,"ID6B";#N/A,#N/A,FALSE,"ID6C";#N/A,#N/A,FALSE,"ID6_TOTAL";#N/A,#N/A,FALSE,"ID8";#N/A,#N/A,FALSE,"IG1";#N/A,#N/A,FALSE,"IG2"}</definedName>
    <definedName name="wrn.TOTAL1._2_1" hidden="1">{#N/A,#N/A,FALSE,"IB1";#N/A,#N/A,FALSE,"IC1";#N/A,#N/A,FALSE,"ID2";#N/A,#N/A,FALSE,"ID3";#N/A,#N/A,FALSE,"ID4";#N/A,#N/A,FALSE,"ID5";#N/A,#N/A,FALSE,"ID6";#N/A,#N/A,FALSE,"ID6A";#N/A,#N/A,FALSE,"ID6B";#N/A,#N/A,FALSE,"ID6C";#N/A,#N/A,FALSE,"ID6_TOTAL";#N/A,#N/A,FALSE,"ID8";#N/A,#N/A,FALSE,"IG1";#N/A,#N/A,FALSE,"IG2"}</definedName>
    <definedName name="wrn.TOTAL1._3" hidden="1">{#N/A,#N/A,FALSE,"IB1";#N/A,#N/A,FALSE,"IC1";#N/A,#N/A,FALSE,"ID2";#N/A,#N/A,FALSE,"ID3";#N/A,#N/A,FALSE,"ID4";#N/A,#N/A,FALSE,"ID5";#N/A,#N/A,FALSE,"ID6";#N/A,#N/A,FALSE,"ID6A";#N/A,#N/A,FALSE,"ID6B";#N/A,#N/A,FALSE,"ID6C";#N/A,#N/A,FALSE,"ID6_TOTAL";#N/A,#N/A,FALSE,"ID8";#N/A,#N/A,FALSE,"IG1";#N/A,#N/A,FALSE,"IG2"}</definedName>
    <definedName name="wvu.al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ll.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ll._1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ll._2"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ll._2_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ll._3"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view._.1.approval.payment._.status."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1.approval.payment._.status._1"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1.approval.payment._.status._1_1"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1.approval.payment._.status._2"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1.approval.payment._.status._2_1"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1.approval.payment._.status._3"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2.._.Capitalisation._.Details."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vu.view._.2.._.Capitalisation._.Details._1"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vu.view._.2.._.Capitalisation._.Details._1_1"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vu.view._.2.._.Capitalisation._.Details._2"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vu.view._.2.._.Capitalisation._.Details._2_1"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vu.view._.2.._.Capitalisation._.Details._3"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wfwff" hidden="1">{#N/A,#N/A,FALSE,"Income Branch ONLY"}</definedName>
    <definedName name="wwfwff_1" hidden="1">{#N/A,#N/A,FALSE,"Income Branch ONLY"}</definedName>
    <definedName name="wwfwff_1_1" hidden="1">{#N/A,#N/A,FALSE,"Income Branch ONLY"}</definedName>
    <definedName name="wwfwff_2" hidden="1">{#N/A,#N/A,FALSE,"Income Branch ONLY"}</definedName>
    <definedName name="wwfwff_2_1" hidden="1">{#N/A,#N/A,FALSE,"Income Branch ONLY"}</definedName>
    <definedName name="wwfwff_3" hidden="1">{#N/A,#N/A,FALSE,"Income Branch ONLY"}</definedName>
    <definedName name="www" hidden="1">#REF!</definedName>
    <definedName name="xq34tq4t5yt" hidden="1">{#N/A,#N/A,FALSE,"Provisions"}</definedName>
    <definedName name="xq34tq4t5yt_1" hidden="1">{#N/A,#N/A,FALSE,"Provisions"}</definedName>
    <definedName name="xq34tq4t5yt_1_1" hidden="1">{#N/A,#N/A,FALSE,"Provisions"}</definedName>
    <definedName name="xq34tq4t5yt_2" hidden="1">{#N/A,#N/A,FALSE,"Provisions"}</definedName>
    <definedName name="xq34tq4t5yt_2_1" hidden="1">{#N/A,#N/A,FALSE,"Provisions"}</definedName>
    <definedName name="xq34tq4t5yt_3" hidden="1">{#N/A,#N/A,FALSE,"Provisions"}</definedName>
    <definedName name="xq3t4t5ty" hidden="1">{#N/A,#N/A,FALSE,"Highlights";#N/A,#N/A,FALSE,"Income";#N/A,#N/A,FALSE,"Revenue";#N/A,#N/A,FALSE,"Expenses";#N/A,#N/A,FALSE,"Provisions";#N/A,#N/A,FALSE,"Income % of Revenue";#N/A,#N/A,FALSE,"Comp % of Revenue";#N/A,#N/A,FALSE,"DBNA ROE";#N/A,#N/A,FALSE,"ROE by Product"}</definedName>
    <definedName name="xq3t4t5ty_1" hidden="1">{#N/A,#N/A,FALSE,"Highlights";#N/A,#N/A,FALSE,"Income";#N/A,#N/A,FALSE,"Revenue";#N/A,#N/A,FALSE,"Expenses";#N/A,#N/A,FALSE,"Provisions";#N/A,#N/A,FALSE,"Income % of Revenue";#N/A,#N/A,FALSE,"Comp % of Revenue";#N/A,#N/A,FALSE,"DBNA ROE";#N/A,#N/A,FALSE,"ROE by Product"}</definedName>
    <definedName name="xq3t4t5ty_1_1" hidden="1">{#N/A,#N/A,FALSE,"Highlights";#N/A,#N/A,FALSE,"Income";#N/A,#N/A,FALSE,"Revenue";#N/A,#N/A,FALSE,"Expenses";#N/A,#N/A,FALSE,"Provisions";#N/A,#N/A,FALSE,"Income % of Revenue";#N/A,#N/A,FALSE,"Comp % of Revenue";#N/A,#N/A,FALSE,"DBNA ROE";#N/A,#N/A,FALSE,"ROE by Product"}</definedName>
    <definedName name="xq3t4t5ty_2" hidden="1">{#N/A,#N/A,FALSE,"Highlights";#N/A,#N/A,FALSE,"Income";#N/A,#N/A,FALSE,"Revenue";#N/A,#N/A,FALSE,"Expenses";#N/A,#N/A,FALSE,"Provisions";#N/A,#N/A,FALSE,"Income % of Revenue";#N/A,#N/A,FALSE,"Comp % of Revenue";#N/A,#N/A,FALSE,"DBNA ROE";#N/A,#N/A,FALSE,"ROE by Product"}</definedName>
    <definedName name="xq3t4t5ty_2_1" hidden="1">{#N/A,#N/A,FALSE,"Highlights";#N/A,#N/A,FALSE,"Income";#N/A,#N/A,FALSE,"Revenue";#N/A,#N/A,FALSE,"Expenses";#N/A,#N/A,FALSE,"Provisions";#N/A,#N/A,FALSE,"Income % of Revenue";#N/A,#N/A,FALSE,"Comp % of Revenue";#N/A,#N/A,FALSE,"DBNA ROE";#N/A,#N/A,FALSE,"ROE by Product"}</definedName>
    <definedName name="xq3t4t5ty_3" hidden="1">{#N/A,#N/A,FALSE,"Highlights";#N/A,#N/A,FALSE,"Income";#N/A,#N/A,FALSE,"Revenue";#N/A,#N/A,FALSE,"Expenses";#N/A,#N/A,FALSE,"Provisions";#N/A,#N/A,FALSE,"Income % of Revenue";#N/A,#N/A,FALSE,"Comp % of Revenue";#N/A,#N/A,FALSE,"DBNA ROE";#N/A,#N/A,FALSE,"ROE by Product"}</definedName>
    <definedName name="xq43t4t5" hidden="1">{#N/A,#N/A,FALSE,"Income Branch ONLY"}</definedName>
    <definedName name="xq43t4t5_1" hidden="1">{#N/A,#N/A,FALSE,"Income Branch ONLY"}</definedName>
    <definedName name="xq43t4t5_1_1" hidden="1">{#N/A,#N/A,FALSE,"Income Branch ONLY"}</definedName>
    <definedName name="xq43t4t5_2" hidden="1">{#N/A,#N/A,FALSE,"Income Branch ONLY"}</definedName>
    <definedName name="xq43t4t5_2_1" hidden="1">{#N/A,#N/A,FALSE,"Income Branch ONLY"}</definedName>
    <definedName name="xq43t4t5_3" hidden="1">{#N/A,#N/A,FALSE,"Income Branch ONLY"}</definedName>
    <definedName name="xq4t4t5yt" hidden="1">{#N/A,#N/A,FALSE,"Assets"}</definedName>
    <definedName name="xq4t4t5yt_1" hidden="1">{#N/A,#N/A,FALSE,"Assets"}</definedName>
    <definedName name="xq4t4t5yt_1_1" hidden="1">{#N/A,#N/A,FALSE,"Assets"}</definedName>
    <definedName name="xq4t4t5yt_2" hidden="1">{#N/A,#N/A,FALSE,"Assets"}</definedName>
    <definedName name="xq4t4t5yt_2_1" hidden="1">{#N/A,#N/A,FALSE,"Assets"}</definedName>
    <definedName name="xq4t4t5yt_3" hidden="1">{#N/A,#N/A,FALSE,"Assets"}</definedName>
    <definedName name="xqrgrgxr" hidden="1">{#N/A,#N/A,FALSE,"Provisions"}</definedName>
    <definedName name="xqrgrgxr_1" hidden="1">{#N/A,#N/A,FALSE,"Provisions"}</definedName>
    <definedName name="xqrgrgxr_1_1" hidden="1">{#N/A,#N/A,FALSE,"Provisions"}</definedName>
    <definedName name="xqrgrgxr_2" hidden="1">{#N/A,#N/A,FALSE,"Provisions"}</definedName>
    <definedName name="xqrgrgxr_2_1" hidden="1">{#N/A,#N/A,FALSE,"Provisions"}</definedName>
    <definedName name="xqrgrgxr_3" hidden="1">{#N/A,#N/A,FALSE,"Provisions"}</definedName>
    <definedName name="xqrgrgxrg" hidden="1">{#N/A,#N/A,FALSE,"Income Branch ONLY"}</definedName>
    <definedName name="xqrgrgxrg_1" hidden="1">{#N/A,#N/A,FALSE,"Income Branch ONLY"}</definedName>
    <definedName name="xqrgrgxrg_1_1" hidden="1">{#N/A,#N/A,FALSE,"Income Branch ONLY"}</definedName>
    <definedName name="xqrgrgxrg_2" hidden="1">{#N/A,#N/A,FALSE,"Income Branch ONLY"}</definedName>
    <definedName name="xqrgrgxrg_2_1" hidden="1">{#N/A,#N/A,FALSE,"Income Branch ONLY"}</definedName>
    <definedName name="xqrgrgxrg_3" hidden="1">{#N/A,#N/A,FALSE,"Income Branch ONLY"}</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4" hidden="1">#REF!</definedName>
    <definedName name="XREF_COLUMN_25" hidden="1">#REF!</definedName>
    <definedName name="XREF_COLUMN_27" hidden="1">#REF!</definedName>
    <definedName name="XREF_COLUMN_28" hidden="1">#REF!</definedName>
    <definedName name="XREF_COLUMN_29" hidden="1">#REF!</definedName>
    <definedName name="XREF_COLUMN_3" hidden="1">#REF!</definedName>
    <definedName name="XREF_COLUMN_32" hidden="1">#REF!</definedName>
    <definedName name="XREF_COLUMN_33" hidden="1">#REF!</definedName>
    <definedName name="XREF_COLUMN_34" hidden="1">#REF!</definedName>
    <definedName name="XREF_COLUMN_36" hidden="1">#REF!</definedName>
    <definedName name="XREF_COLUMN_37" hidden="1">#REF!</definedName>
    <definedName name="XREF_COLUMN_38"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12</definedName>
    <definedName name="XRefColumnsCount_1" hidden="1">2</definedName>
    <definedName name="XRefColumnsCount_1_1" hidden="1">2</definedName>
    <definedName name="XRefCopy1" hidden="1">#REF!</definedName>
    <definedName name="XRefCopy10" hidden="1">#REF!</definedName>
    <definedName name="XRefCopy100Row" hidden="1">#REF!</definedName>
    <definedName name="XRefCopy101Row" hidden="1">#REF!</definedName>
    <definedName name="XRefCopy102Row" hidden="1">#REF!</definedName>
    <definedName name="XRefCopy103Row" hidden="1">#REF!</definedName>
    <definedName name="XRefCopy104Row" hidden="1">#REF!</definedName>
    <definedName name="XRefCopy105Row" hidden="1">#REF!</definedName>
    <definedName name="XRefCopy106Row" hidden="1">#REF!</definedName>
    <definedName name="XRefCopy107Row" hidden="1">#REF!</definedName>
    <definedName name="XRefCopy108Row" hidden="1">#REF!</definedName>
    <definedName name="XRefCopy109Row" hidden="1">#REF!</definedName>
    <definedName name="XRefCopy10Row" hidden="1">#REF!</definedName>
    <definedName name="XRefCopy11" hidden="1">#REF!</definedName>
    <definedName name="XRefCopy110Row" hidden="1">#REF!</definedName>
    <definedName name="XRefCopy11Row" hidden="1">#REF!</definedName>
    <definedName name="XRefCopy12" hidden="1">#REF!</definedName>
    <definedName name="XRefCopy12Row" hidden="1">#REF!</definedName>
    <definedName name="XRefCopy13" hidden="1">#REF!</definedName>
    <definedName name="XRefCopy133" hidden="1">#REF!</definedName>
    <definedName name="XRefCopy133Row"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1" hidden="1">#REF!</definedName>
    <definedName name="XRefCopy182" hidden="1">#REF!</definedName>
    <definedName name="XRefCopy183" hidden="1">#REF!</definedName>
    <definedName name="XRefCopy186" hidden="1">#REF!</definedName>
    <definedName name="XRefCopy188" hidden="1">#REF!</definedName>
    <definedName name="XRefCopy189" hidden="1">#REF!</definedName>
    <definedName name="XRefCopy18Row" hidden="1">#REF!</definedName>
    <definedName name="XRefCopy19" hidden="1">#REF!</definedName>
    <definedName name="XRefCopy190" hidden="1">#REF!</definedName>
    <definedName name="XRefCopy191" hidden="1">#REF!</definedName>
    <definedName name="XRefCopy192" hidden="1">#REF!</definedName>
    <definedName name="XRefCopy193" hidden="1">#REF!</definedName>
    <definedName name="XRefCopy194" hidden="1">#REF!</definedName>
    <definedName name="XRefCopy195" hidden="1">#REF!</definedName>
    <definedName name="XRefCopy196" hidden="1">#REF!</definedName>
    <definedName name="XRefCopy197" hidden="1">#REF!</definedName>
    <definedName name="XRefCopy198" hidden="1">#REF!</definedName>
    <definedName name="XRefCopy199" hidden="1">#REF!</definedName>
    <definedName name="XRefCopy19Row" hidden="1">#REF!</definedName>
    <definedName name="XRefCopy1Row" hidden="1">#REF!</definedName>
    <definedName name="XRefCopy2" hidden="1">#REF!</definedName>
    <definedName name="XRefCopy20" hidden="1">#REF!</definedName>
    <definedName name="XRefCopy200" hidden="1">#REF!</definedName>
    <definedName name="XRefCopy201" hidden="1">#REF!</definedName>
    <definedName name="XRefCopy202" hidden="1">#REF!</definedName>
    <definedName name="XRefCopy203" hidden="1">#REF!</definedName>
    <definedName name="XRefCopy204" hidden="1">#REF!</definedName>
    <definedName name="XRefCopy205" hidden="1">#REF!</definedName>
    <definedName name="XRefCopy207" hidden="1">#REF!</definedName>
    <definedName name="XRefCopy208" hidden="1">#REF!</definedName>
    <definedName name="XRefCopy209" hidden="1">#REF!</definedName>
    <definedName name="XRefCopy20Row" hidden="1">#REF!</definedName>
    <definedName name="XRefCopy21" hidden="1">#REF!</definedName>
    <definedName name="XRefCopy210" hidden="1">#REF!</definedName>
    <definedName name="XRefCopy211" hidden="1">#REF!</definedName>
    <definedName name="XRefCopy212" hidden="1">#REF!</definedName>
    <definedName name="XRefCopy213" hidden="1">#REF!</definedName>
    <definedName name="XRefCopy214" hidden="1">#REF!</definedName>
    <definedName name="XRefCopy215" hidden="1">#REF!</definedName>
    <definedName name="XRefCopy216" hidden="1">#REF!</definedName>
    <definedName name="XRefCopy217" hidden="1">#REF!</definedName>
    <definedName name="XRefCopy218" hidden="1">#REF!</definedName>
    <definedName name="XRefCopy219" hidden="1">#REF!</definedName>
    <definedName name="XRefCopy21Row" hidden="1">#REF!</definedName>
    <definedName name="XRefCopy22" hidden="1">#REF!</definedName>
    <definedName name="XRefCopy220" hidden="1">#REF!</definedName>
    <definedName name="XRefCopy221" hidden="1">#REF!</definedName>
    <definedName name="XRefCopy222" hidden="1">#REF!</definedName>
    <definedName name="XRefCopy223" hidden="1">#REF!</definedName>
    <definedName name="XRefCopy224" hidden="1">#REF!</definedName>
    <definedName name="XRefCopy225" hidden="1">#REF!</definedName>
    <definedName name="XRefCopy226" hidden="1">#REF!</definedName>
    <definedName name="XRefCopy228" hidden="1">#REF!</definedName>
    <definedName name="XRefCopy22Row" hidden="1">#REF!</definedName>
    <definedName name="XRefCopy23" hidden="1">#REF!</definedName>
    <definedName name="XRefCopy230"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Row" hidden="1">#REF!</definedName>
    <definedName name="XRefCopy46Row" hidden="1">#REF!</definedName>
    <definedName name="XRefCopy47" hidden="1">#REF!</definedName>
    <definedName name="XRefCopy47Row"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Row" hidden="1">#REF!</definedName>
    <definedName name="XRefCopy61Row" hidden="1">#REF!</definedName>
    <definedName name="XRefCopy67Row" hidden="1">#REF!</definedName>
    <definedName name="XRefCopy6Row" hidden="1">#REF!</definedName>
    <definedName name="XRefCopy7" hidden="1">#REF!</definedName>
    <definedName name="XRefCopy7Row" hidden="1">#REF!</definedName>
    <definedName name="XRefCopy8" hidden="1">#REF!</definedName>
    <definedName name="XRefCopy88Row" hidden="1">#REF!</definedName>
    <definedName name="XRefCopy89Row" hidden="1">#REF!</definedName>
    <definedName name="XRefCopy8Row" hidden="1">#REF!</definedName>
    <definedName name="XRefCopy9" hidden="1">#REF!</definedName>
    <definedName name="XRefCopy90Row" hidden="1">#REF!</definedName>
    <definedName name="XRefCopy91" hidden="1">#REF!</definedName>
    <definedName name="XRefCopy91Row" hidden="1">#REF!</definedName>
    <definedName name="XRefCopy92Row" hidden="1">#REF!</definedName>
    <definedName name="XRefCopy93Row" hidden="1">#REF!</definedName>
    <definedName name="XRefCopy94Row" hidden="1">#REF!</definedName>
    <definedName name="XRefCopy95Row" hidden="1">#REF!</definedName>
    <definedName name="XRefCopy96Row" hidden="1">#REF!</definedName>
    <definedName name="XRefCopy97Row" hidden="1">#REF!</definedName>
    <definedName name="XRefCopy98Row" hidden="1">#REF!</definedName>
    <definedName name="XRefCopy99Row" hidden="1">#REF!</definedName>
    <definedName name="XRefCopy9Row" hidden="1">#REF!</definedName>
    <definedName name="XRefCopyRangeCount" hidden="1">7</definedName>
    <definedName name="XRefCopyRangeCount_1" hidden="1">2</definedName>
    <definedName name="XRefCopyRangeCount_1_1" hidden="1">2</definedName>
    <definedName name="XRefPaste1" hidden="1">#REF!</definedName>
    <definedName name="XRefPaste10" hidden="1">#REF!</definedName>
    <definedName name="XRefPaste100" hidden="1">#REF!</definedName>
    <definedName name="XRefPaste100Row" hidden="1">#REF!</definedName>
    <definedName name="XRefPaste101" hidden="1">#REF!</definedName>
    <definedName name="XRefPaste101Row" hidden="1">#REF!</definedName>
    <definedName name="XRefPaste102" hidden="1">#REF!</definedName>
    <definedName name="XRefPaste102Row" hidden="1">#REF!</definedName>
    <definedName name="XRefPaste103" hidden="1">#REF!</definedName>
    <definedName name="XRefPaste103Row" hidden="1">#REF!</definedName>
    <definedName name="XRefPaste104Row" hidden="1">#REF!</definedName>
    <definedName name="XRefPaste105Row" hidden="1">#REF!</definedName>
    <definedName name="XRefPaste106Row" hidden="1">#REF!</definedName>
    <definedName name="XRefPaste107Row" hidden="1">#REF!</definedName>
    <definedName name="XRefPaste108Row" hidden="1">#REF!</definedName>
    <definedName name="XRefPaste109Row" hidden="1">#REF!</definedName>
    <definedName name="XRefPaste10Row" hidden="1">#REF!</definedName>
    <definedName name="XRefPaste11" hidden="1">#REF!</definedName>
    <definedName name="XRefPaste110Row" hidden="1">#REF!</definedName>
    <definedName name="XRefPaste111Row" hidden="1">#REF!</definedName>
    <definedName name="XRefPaste112Row" hidden="1">#REF!</definedName>
    <definedName name="XRefPaste113Row" hidden="1">#REF!</definedName>
    <definedName name="XRefPaste114Row" hidden="1">#REF!</definedName>
    <definedName name="XRefPaste115Row" hidden="1">#REF!</definedName>
    <definedName name="XRefPaste116Row" hidden="1">#REF!</definedName>
    <definedName name="XRefPaste117Row" hidden="1">#REF!</definedName>
    <definedName name="XRefPaste118Row" hidden="1">#REF!</definedName>
    <definedName name="XRefPaste119Row" hidden="1">#REF!</definedName>
    <definedName name="XRefPaste11Row" hidden="1">#REF!</definedName>
    <definedName name="XRefPaste12" hidden="1">#REF!</definedName>
    <definedName name="XRefPaste120Row" hidden="1">#REF!</definedName>
    <definedName name="XRefPaste121Row" hidden="1">#REF!</definedName>
    <definedName name="XRefPaste122Row" hidden="1">#REF!</definedName>
    <definedName name="XRefPaste123Row" hidden="1">#REF!</definedName>
    <definedName name="XRefPaste124Row" hidden="1">#REF!</definedName>
    <definedName name="XRefPaste125Row" hidden="1">#REF!</definedName>
    <definedName name="XRefPaste126Row" hidden="1">#REF!</definedName>
    <definedName name="XRefPaste127Row" hidden="1">#REF!</definedName>
    <definedName name="XRefPaste128Row" hidden="1">#REF!</definedName>
    <definedName name="XRefPaste129Row" hidden="1">#REF!</definedName>
    <definedName name="XRefPaste12Row" hidden="1">#REF!</definedName>
    <definedName name="XRefPaste13" hidden="1">#REF!</definedName>
    <definedName name="XRefPaste130Row" hidden="1">#REF!</definedName>
    <definedName name="XRefPaste131Row" hidden="1">#REF!</definedName>
    <definedName name="XRefPaste132Row" hidden="1">#REF!</definedName>
    <definedName name="XRefPaste133Row" hidden="1">#REF!</definedName>
    <definedName name="XRefPaste134Row" hidden="1">#REF!</definedName>
    <definedName name="XRefPaste135Row"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Row" hidden="1">#REF!</definedName>
    <definedName name="XRefPaste46Row" hidden="1">#REF!</definedName>
    <definedName name="XRefPaste47" hidden="1">#REF!</definedName>
    <definedName name="XRefPaste47Row" hidden="1">#REF!</definedName>
    <definedName name="XRefPaste48Row" hidden="1">#REF!</definedName>
    <definedName name="XRefPaste49Row" hidden="1">#REF!</definedName>
    <definedName name="XRefPaste4Row" hidden="1">#REF!</definedName>
    <definedName name="XRefPaste5" hidden="1">#REF!</definedName>
    <definedName name="XRefPaste50Row" hidden="1">#REF!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Row" hidden="1">#REF!</definedName>
    <definedName name="XRefPaste57Row" hidden="1">#REF!</definedName>
    <definedName name="XRefPaste58Row" hidden="1">#REF!</definedName>
    <definedName name="XRefPaste59Row" hidden="1">#REF!</definedName>
    <definedName name="XRefPaste5Row" hidden="1">#REF!</definedName>
    <definedName name="XRefPaste6" hidden="1">#REF!</definedName>
    <definedName name="XRefPaste60Row" hidden="1">#REF!</definedName>
    <definedName name="XRefPaste61Row" hidden="1">#REF!</definedName>
    <definedName name="XRefPaste62Row" hidden="1">#REF!</definedName>
    <definedName name="XRefPaste63Row" hidden="1">#REF!</definedName>
    <definedName name="XRefPaste64Row" hidden="1">#REF!</definedName>
    <definedName name="XRefPaste65Row" hidden="1">#REF!</definedName>
    <definedName name="XRefPaste66Row" hidden="1">#REF!</definedName>
    <definedName name="XRefPaste67Row" hidden="1">#REF!</definedName>
    <definedName name="XRefPaste68Row" hidden="1">#REF!</definedName>
    <definedName name="XRefPaste69Row" hidden="1">#REF!</definedName>
    <definedName name="XRefPaste6Row" hidden="1">#REF!</definedName>
    <definedName name="XRefPaste7" hidden="1">#REF!</definedName>
    <definedName name="XRefPaste70Row" hidden="1">#REF!</definedName>
    <definedName name="XRefPaste71Row" hidden="1">#REF!</definedName>
    <definedName name="XRefPaste72Row" hidden="1">#REF!</definedName>
    <definedName name="XRefPaste73Row" hidden="1">#REF!</definedName>
    <definedName name="XRefPaste74Row" hidden="1">#REF!</definedName>
    <definedName name="XRefPaste76Row" hidden="1">#REF!</definedName>
    <definedName name="XRefPaste77" hidden="1">#REF!</definedName>
    <definedName name="XRefPaste77Row" hidden="1">#REF!</definedName>
    <definedName name="XRefPaste79" hidden="1">#REF!</definedName>
    <definedName name="XRefPaste79Row" hidden="1">#REF!</definedName>
    <definedName name="XRefPaste7Row" hidden="1">#REF!</definedName>
    <definedName name="XRefPaste8" hidden="1">#REF!</definedName>
    <definedName name="XRefPaste80Row" hidden="1">#REF!</definedName>
    <definedName name="XRefPaste81Row" hidden="1">#REF!</definedName>
    <definedName name="XRefPaste82Row" hidden="1">#REF!</definedName>
    <definedName name="XRefPaste83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8" hidden="1">#REF!</definedName>
    <definedName name="XRefPaste88Row" hidden="1">#REF!</definedName>
    <definedName name="XRefPaste89" hidden="1">#REF!</definedName>
    <definedName name="XRefPaste89Row" hidden="1">#REF!</definedName>
    <definedName name="XRefPaste8Row" hidden="1">#REF!</definedName>
    <definedName name="XRefPaste9" hidden="1">#REF!</definedName>
    <definedName name="XRefPaste90" hidden="1">#REF!</definedName>
    <definedName name="XRefPaste90Row" hidden="1">#REF!</definedName>
    <definedName name="XRefPaste91" hidden="1">#REF!</definedName>
    <definedName name="XRefPaste91Row" hidden="1">#REF!</definedName>
    <definedName name="XRefPaste92Row" hidden="1">#REF!</definedName>
    <definedName name="XRefPaste93" hidden="1">#REF!</definedName>
    <definedName name="XRefPaste93Row" hidden="1">#REF!</definedName>
    <definedName name="XRefPaste94" hidden="1">#REF!</definedName>
    <definedName name="XRefPaste94Row" hidden="1">#REF!</definedName>
    <definedName name="XRefPaste95"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#REF!</definedName>
    <definedName name="XRefPasteRangeCount" hidden="1">142</definedName>
    <definedName name="XRefPasteRangeCount_1" hidden="1">1</definedName>
    <definedName name="XRefPasteRangeCount_1_1" hidden="1">1</definedName>
    <definedName name="xregrg" hidden="1">{#N/A,#N/A,FALSE,"Income Branch ONLY"}</definedName>
    <definedName name="xregrg_1" hidden="1">{#N/A,#N/A,FALSE,"Income Branch ONLY"}</definedName>
    <definedName name="xregrg_1_1" hidden="1">{#N/A,#N/A,FALSE,"Income Branch ONLY"}</definedName>
    <definedName name="xregrg_2" hidden="1">{#N/A,#N/A,FALSE,"Income Branch ONLY"}</definedName>
    <definedName name="xregrg_2_1" hidden="1">{#N/A,#N/A,FALSE,"Income Branch ONLY"}</definedName>
    <definedName name="xregrg_3" hidden="1">{#N/A,#N/A,FALSE,"Income Branch ONLY"}</definedName>
    <definedName name="xrqgrg" hidden="1">{#N/A,#N/A,FALSE,"Income Branch ONLY"}</definedName>
    <definedName name="xrqgrg_1" hidden="1">{#N/A,#N/A,FALSE,"Income Branch ONLY"}</definedName>
    <definedName name="xrqgrg_1_1" hidden="1">{#N/A,#N/A,FALSE,"Income Branch ONLY"}</definedName>
    <definedName name="xrqgrg_2" hidden="1">{#N/A,#N/A,FALSE,"Income Branch ONLY"}</definedName>
    <definedName name="xrqgrg_2_1" hidden="1">{#N/A,#N/A,FALSE,"Income Branch ONLY"}</definedName>
    <definedName name="xrqgrg_3" hidden="1">{#N/A,#N/A,FALSE,"Income Branch ONLY"}</definedName>
    <definedName name="xsxa" hidden="1">{"'Sheet1'!$A$4386:$N$4591"}</definedName>
    <definedName name="xsxa_1" hidden="1">{"'Sheet1'!$A$4386:$N$4591"}</definedName>
    <definedName name="xsxa_1_1" hidden="1">{"'Sheet1'!$A$4386:$N$4591"}</definedName>
    <definedName name="xsxa_2" hidden="1">{"'Sheet1'!$A$4386:$N$4591"}</definedName>
    <definedName name="xsxa_2_1" hidden="1">{"'Sheet1'!$A$4386:$N$4591"}</definedName>
    <definedName name="xsxa_3" hidden="1">{"'Sheet1'!$A$4386:$N$4591"}</definedName>
    <definedName name="xxxxxxxxxx" hidden="1">{#N/A,#N/A,FALSE,"Highlights";#N/A,#N/A,FALSE,"Income";#N/A,#N/A,FALSE,"Revenue";#N/A,#N/A,FALSE,"Expenses";#N/A,#N/A,FALSE,"Provisions";#N/A,#N/A,FALSE,"Income % of Revenue";#N/A,#N/A,FALSE,"Comp % of Revenue";#N/A,#N/A,FALSE,"DBNA ROE";#N/A,#N/A,FALSE,"ROE by Product"}</definedName>
    <definedName name="xxxxxxxxxx_1" hidden="1">{#N/A,#N/A,FALSE,"Highlights";#N/A,#N/A,FALSE,"Income";#N/A,#N/A,FALSE,"Revenue";#N/A,#N/A,FALSE,"Expenses";#N/A,#N/A,FALSE,"Provisions";#N/A,#N/A,FALSE,"Income % of Revenue";#N/A,#N/A,FALSE,"Comp % of Revenue";#N/A,#N/A,FALSE,"DBNA ROE";#N/A,#N/A,FALSE,"ROE by Product"}</definedName>
    <definedName name="xxxxxxxxxx_1_1" hidden="1">{#N/A,#N/A,FALSE,"Highlights";#N/A,#N/A,FALSE,"Income";#N/A,#N/A,FALSE,"Revenue";#N/A,#N/A,FALSE,"Expenses";#N/A,#N/A,FALSE,"Provisions";#N/A,#N/A,FALSE,"Income % of Revenue";#N/A,#N/A,FALSE,"Comp % of Revenue";#N/A,#N/A,FALSE,"DBNA ROE";#N/A,#N/A,FALSE,"ROE by Product"}</definedName>
    <definedName name="xxxxxxxxxx_2" hidden="1">{#N/A,#N/A,FALSE,"Highlights";#N/A,#N/A,FALSE,"Income";#N/A,#N/A,FALSE,"Revenue";#N/A,#N/A,FALSE,"Expenses";#N/A,#N/A,FALSE,"Provisions";#N/A,#N/A,FALSE,"Income % of Revenue";#N/A,#N/A,FALSE,"Comp % of Revenue";#N/A,#N/A,FALSE,"DBNA ROE";#N/A,#N/A,FALSE,"ROE by Product"}</definedName>
    <definedName name="xxxxxxxxxx_2_1" hidden="1">{#N/A,#N/A,FALSE,"Highlights";#N/A,#N/A,FALSE,"Income";#N/A,#N/A,FALSE,"Revenue";#N/A,#N/A,FALSE,"Expenses";#N/A,#N/A,FALSE,"Provisions";#N/A,#N/A,FALSE,"Income % of Revenue";#N/A,#N/A,FALSE,"Comp % of Revenue";#N/A,#N/A,FALSE,"DBNA ROE";#N/A,#N/A,FALSE,"ROE by Product"}</definedName>
    <definedName name="xxxxxxxxxx_3" hidden="1">{#N/A,#N/A,FALSE,"Highlights";#N/A,#N/A,FALSE,"Income";#N/A,#N/A,FALSE,"Revenue";#N/A,#N/A,FALSE,"Expenses";#N/A,#N/A,FALSE,"Provisions";#N/A,#N/A,FALSE,"Income % of Revenue";#N/A,#N/A,FALSE,"Comp % of Revenue";#N/A,#N/A,FALSE,"DBNA ROE";#N/A,#N/A,FALSE,"ROE by Product"}</definedName>
    <definedName name="xyz" hidden="1">#REF!</definedName>
    <definedName name="Z_2D889D83_BF5D_11D6_BAAC_00508D3936C3_.wvu.Rows" hidden="1">#REF!,#REF!</definedName>
    <definedName name="Z_344F5AB5_F908_11D8_871D_00508D3936C3_.wvu.Rows" hidden="1">#REF!,#REF!,#REF!,#REF!,#REF!,#REF!,#REF!,#REF!,#REF!,#REF!,#REF!,#REF!,#REF!,#REF!,#REF!,#REF!,#REF!,#REF!</definedName>
    <definedName name="Z_3B432486_B5D0_11D7_BAAA_00508D3936C3_.wvu.Rows" hidden="1">#REF!,#REF!,#REF!,#REF!,#REF!,#REF!,#REF!,#REF!,#REF!,#REF!,#REF!,#REF!,#REF!,#REF!,#REF!,#REF!,#REF!</definedName>
    <definedName name="Z_3B432488_B5D0_11D7_BAAA_00508D3936C3_.wvu.PrintTitles" hidden="1">#REF!,#REF!</definedName>
    <definedName name="Z_3B432488_B5D0_11D7_BAAA_00508D3936C3_.wvu.Rows" hidden="1">#REF!</definedName>
    <definedName name="Z_3DFA58CF_B6E2_11D7_BAAA_00508D3936C3_.wvu.Cols" hidden="1">#REF!,#REF!,#REF!,#REF!,#REF!</definedName>
    <definedName name="Z_4060D0C3_97E5_11D6_84E7_0080AD7F2B9C_.wvu.Cols" hidden="1">#REF!,#REF!,#REF!</definedName>
    <definedName name="Z_4060D0C3_97E5_11D6_84E7_0080AD7F2B9C_.wvu.Rows" hidden="1">#REF!,#REF!,#REF!,#REF!,#REF!,#REF!</definedName>
    <definedName name="Z_4060D0C5_97E5_11D6_84E7_0080AD7F2B9C_.wvu.Cols" hidden="1">#REF!,#REF!,#REF!</definedName>
    <definedName name="Z_5EC7122A_2F1A_11D9_A08B_000129091764_.wvu.Cols" hidden="1">#REF!</definedName>
    <definedName name="Z_5EC7122A_2F1A_11D9_A08B_000129091764_.wvu.Rows" hidden="1">#REF!,#REF!</definedName>
    <definedName name="Z_67EFEDB9_998B_11D7_BAAE_00508D3936C3_.wvu.PrintTitles" hidden="1">#REF!,#REF!</definedName>
    <definedName name="Z_67EFEDB9_998B_11D7_BAAE_00508D3936C3_.wvu.Rows" hidden="1">#REF!,#REF!,#REF!</definedName>
    <definedName name="Z_67EFEDCD_998B_11D7_BAAE_00508D3936C3_.wvu.Cols" hidden="1">#REF!,#REF!,#REF!</definedName>
    <definedName name="Z_67EFEDCD_998B_11D7_BAAE_00508D3936C3_.wvu.PrintTitles" hidden="1">#REF!,#REF!</definedName>
    <definedName name="Z_67EFEDCD_998B_11D7_BAAE_00508D3936C3_.wvu.Rows" hidden="1">#REF!,#REF!</definedName>
    <definedName name="Z_72EE3867_0384_11D7_BAAD_00508D3936C3_.wvu.PrintArea" hidden="1">#REF!</definedName>
    <definedName name="Z_9EF739CB_9998_11D7_8C04_00508D4511B4_.wvu.Cols" hidden="1">#REF!,#REF!,#REF!</definedName>
    <definedName name="Z_9EF739CB_9998_11D7_8C04_00508D4511B4_.wvu.PrintTitles" hidden="1">#REF!,#REF!</definedName>
    <definedName name="Z_9EF739CB_9998_11D7_8C04_00508D4511B4_.wvu.Rows" hidden="1">#REF!,#REF!</definedName>
    <definedName name="Z_9EF739DF_9998_11D7_8C04_00508D4511B4_.wvu.PrintTitles" hidden="1">#REF!,#REF!</definedName>
    <definedName name="Z_9EF739DF_9998_11D7_8C04_00508D4511B4_.wvu.Rows" hidden="1">#REF!,#REF!</definedName>
    <definedName name="Z_A4D7FA71_D939_11D7_BAAC_00508D3936C3_.wvu.Rows" hidden="1">#REF!,#REF!,#REF!,#REF!,#REF!,#REF!,#REF!,#REF!</definedName>
    <definedName name="Z_B220CB20_0621_11D7_AE01_00C026AA8282_.wvu.Rows" hidden="1">#REF!,#REF!,#REF!,#REF!</definedName>
    <definedName name="Z_BB5CCFD1_787E_11D2_B8CB_444553540000_.wvu.Cols" hidden="1">#REF!,#REF!,#REF!</definedName>
    <definedName name="Z_CBC4CEF1_B128_11D7_BAAA_00508D3936C3_.wvu.Cols" hidden="1">#REF!,#REF!</definedName>
    <definedName name="Z_F93949A5_3508_11D6_AB98_0080AD7F2B9C_.wvu.Cols" hidden="1">#REF!,#REF!</definedName>
    <definedName name="Z_F93949A5_3508_11D6_AB98_0080AD7F2B9C_.wvu.PrintTitles" hidden="1">#REF!,#REF!</definedName>
    <definedName name="zcx"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zcx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zcx_1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zcx_2"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zcx_2_1"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zcx_3"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 l="1"/>
  <c r="H39" i="2"/>
  <c r="I31" i="2"/>
  <c r="H31" i="2"/>
  <c r="N122" i="1" l="1"/>
  <c r="Q125" i="1" l="1"/>
  <c r="Q124" i="1"/>
  <c r="Q123" i="1"/>
  <c r="Q121" i="1"/>
  <c r="Q120" i="1"/>
  <c r="Q114" i="1"/>
  <c r="Q113" i="1"/>
  <c r="Q112" i="1"/>
  <c r="Q111" i="1"/>
  <c r="Q110" i="1"/>
  <c r="Q107" i="1"/>
  <c r="Q106" i="1"/>
  <c r="Q105" i="1"/>
  <c r="Q108" i="1" s="1"/>
  <c r="Q102" i="1"/>
  <c r="Q101" i="1"/>
  <c r="Q100" i="1"/>
  <c r="Q99" i="1"/>
  <c r="Q98" i="1"/>
  <c r="Q97" i="1"/>
  <c r="Q96" i="1"/>
  <c r="Q95" i="1"/>
  <c r="Q86" i="1"/>
  <c r="Q82" i="1"/>
  <c r="Q78" i="1"/>
  <c r="Q77" i="1"/>
  <c r="Q72" i="1"/>
  <c r="Q69" i="1"/>
  <c r="Q63" i="1"/>
  <c r="Q62" i="1"/>
  <c r="Q57" i="1"/>
  <c r="Q56" i="1"/>
  <c r="Q55" i="1"/>
  <c r="Q54" i="1"/>
  <c r="Q53" i="1"/>
  <c r="Q52" i="1"/>
  <c r="Q51" i="1"/>
  <c r="Q48" i="1"/>
  <c r="Q47" i="1"/>
  <c r="Q46" i="1"/>
  <c r="S125" i="1"/>
  <c r="S124" i="1"/>
  <c r="S123" i="1"/>
  <c r="S122" i="1"/>
  <c r="S121" i="1"/>
  <c r="S120" i="1"/>
  <c r="S114" i="1"/>
  <c r="S113" i="1"/>
  <c r="S112" i="1"/>
  <c r="S111" i="1"/>
  <c r="S110" i="1"/>
  <c r="S108" i="1"/>
  <c r="S107" i="1"/>
  <c r="S106" i="1"/>
  <c r="S105" i="1"/>
  <c r="S102" i="1"/>
  <c r="S101" i="1"/>
  <c r="S100" i="1"/>
  <c r="S99" i="1"/>
  <c r="S98" i="1"/>
  <c r="S97" i="1"/>
  <c r="S96" i="1"/>
  <c r="S95" i="1"/>
  <c r="S90" i="1"/>
  <c r="S86" i="1"/>
  <c r="S82" i="1"/>
  <c r="S78" i="1"/>
  <c r="S77" i="1"/>
  <c r="S72" i="1"/>
  <c r="S69" i="1"/>
  <c r="S63" i="1"/>
  <c r="S62" i="1"/>
  <c r="S57" i="1"/>
  <c r="S56" i="1"/>
  <c r="S55" i="1"/>
  <c r="S54" i="1"/>
  <c r="S53" i="1"/>
  <c r="S52" i="1"/>
  <c r="S51" i="1"/>
  <c r="S48" i="1"/>
  <c r="S47" i="1"/>
  <c r="S46" i="1"/>
  <c r="S33" i="1"/>
  <c r="S32" i="1"/>
  <c r="S20" i="1"/>
  <c r="S17" i="1"/>
  <c r="S16" i="1"/>
  <c r="S11" i="1"/>
  <c r="R125" i="1"/>
  <c r="R124" i="1"/>
  <c r="R123" i="1"/>
  <c r="R121" i="1"/>
  <c r="R120" i="1"/>
  <c r="R114" i="1"/>
  <c r="R113" i="1"/>
  <c r="R112" i="1"/>
  <c r="R111" i="1"/>
  <c r="R110" i="1"/>
  <c r="R108" i="1"/>
  <c r="R107" i="1"/>
  <c r="R106" i="1"/>
  <c r="R105" i="1"/>
  <c r="R102" i="1"/>
  <c r="R101" i="1"/>
  <c r="R100" i="1"/>
  <c r="R99" i="1"/>
  <c r="R98" i="1"/>
  <c r="R97" i="1"/>
  <c r="R96" i="1"/>
  <c r="R95" i="1"/>
  <c r="R86" i="1"/>
  <c r="R82" i="1"/>
  <c r="R78" i="1"/>
  <c r="R77" i="1"/>
  <c r="R72" i="1"/>
  <c r="R69" i="1"/>
  <c r="R63" i="1"/>
  <c r="R62" i="1"/>
  <c r="R57" i="1"/>
  <c r="R56" i="1"/>
  <c r="R55" i="1"/>
  <c r="R54" i="1"/>
  <c r="R53" i="1"/>
  <c r="R52" i="1"/>
  <c r="R51" i="1"/>
  <c r="R48" i="1"/>
  <c r="R47" i="1"/>
  <c r="R46" i="1"/>
  <c r="R33" i="1"/>
  <c r="R32" i="1"/>
  <c r="R31" i="1"/>
  <c r="R30" i="1"/>
  <c r="R29" i="1"/>
  <c r="R25" i="1"/>
  <c r="R24" i="1"/>
  <c r="R23" i="1"/>
  <c r="R22" i="1"/>
  <c r="R16" i="1"/>
  <c r="R12" i="1"/>
  <c r="R11" i="1"/>
  <c r="Q33" i="1"/>
  <c r="Q32" i="1"/>
  <c r="Q31" i="1"/>
  <c r="Q30" i="1"/>
  <c r="Q29" i="1"/>
  <c r="Q25" i="1"/>
  <c r="Q24" i="1"/>
  <c r="Q23" i="1"/>
  <c r="Q22" i="1"/>
  <c r="Q21" i="1"/>
  <c r="Q20" i="1"/>
  <c r="Q17" i="1"/>
  <c r="Q16" i="1"/>
  <c r="Q12" i="1"/>
  <c r="Q11" i="1"/>
  <c r="N24" i="1" l="1"/>
  <c r="S24" i="1" s="1"/>
  <c r="N25" i="1"/>
  <c r="S25" i="1" s="1"/>
  <c r="O15" i="1" l="1"/>
  <c r="D15" i="1"/>
  <c r="W25" i="1"/>
  <c r="V25" i="1"/>
  <c r="U25" i="1"/>
  <c r="W24" i="1"/>
  <c r="V24" i="1"/>
  <c r="U24" i="1"/>
  <c r="K108" i="1" l="1"/>
  <c r="M108" i="1"/>
  <c r="W111" i="1" l="1"/>
  <c r="V111" i="1"/>
  <c r="W107" i="1"/>
  <c r="V107" i="1"/>
  <c r="U107" i="1"/>
  <c r="W106" i="1"/>
  <c r="V106" i="1"/>
  <c r="W105" i="1"/>
  <c r="V105" i="1"/>
  <c r="U105" i="1"/>
  <c r="W97" i="1"/>
  <c r="V97" i="1"/>
  <c r="U97" i="1"/>
  <c r="M122" i="1"/>
  <c r="I106" i="1"/>
  <c r="G111" i="1"/>
  <c r="U111" i="1" s="1"/>
  <c r="G106" i="1"/>
  <c r="U106" i="1" s="1"/>
  <c r="E114" i="1"/>
  <c r="E113" i="1"/>
  <c r="E106" i="1"/>
  <c r="L130" i="1" l="1"/>
  <c r="L131" i="1" s="1"/>
  <c r="O28" i="1"/>
  <c r="L28" i="1"/>
  <c r="K28" i="1"/>
  <c r="J28" i="1"/>
  <c r="I28" i="1"/>
  <c r="H28" i="1"/>
  <c r="G28" i="1"/>
  <c r="F28" i="1"/>
  <c r="E28" i="1"/>
  <c r="D28" i="1"/>
  <c r="V86" i="1" l="1"/>
  <c r="U86" i="1"/>
  <c r="V82" i="1"/>
  <c r="U82" i="1"/>
  <c r="V78" i="1"/>
  <c r="U78" i="1"/>
  <c r="V77" i="1"/>
  <c r="U77" i="1"/>
  <c r="V72" i="1"/>
  <c r="U72" i="1"/>
  <c r="V69" i="1"/>
  <c r="U69" i="1"/>
  <c r="V63" i="1"/>
  <c r="U63" i="1"/>
  <c r="U62" i="1"/>
  <c r="V57" i="1"/>
  <c r="U57" i="1"/>
  <c r="V56" i="1"/>
  <c r="U56" i="1"/>
  <c r="V55" i="1"/>
  <c r="U55" i="1"/>
  <c r="V54" i="1"/>
  <c r="U54" i="1"/>
  <c r="V53" i="1"/>
  <c r="U53" i="1"/>
  <c r="V52" i="1"/>
  <c r="U52" i="1"/>
  <c r="V51" i="1"/>
  <c r="U51" i="1"/>
  <c r="V48" i="1"/>
  <c r="U48" i="1"/>
  <c r="V47" i="1"/>
  <c r="U47" i="1"/>
  <c r="W33" i="1"/>
  <c r="V33" i="1"/>
  <c r="U33" i="1"/>
  <c r="W32" i="1"/>
  <c r="V32" i="1"/>
  <c r="U32" i="1"/>
  <c r="W31" i="1"/>
  <c r="V31" i="1"/>
  <c r="U31" i="1"/>
  <c r="W30" i="1"/>
  <c r="V30" i="1"/>
  <c r="U30" i="1"/>
  <c r="W29" i="1"/>
  <c r="V29" i="1"/>
  <c r="U29" i="1"/>
  <c r="W23" i="1"/>
  <c r="U23" i="1"/>
  <c r="W22" i="1"/>
  <c r="U22" i="1"/>
  <c r="W21" i="1"/>
  <c r="U21" i="1"/>
  <c r="W20" i="1"/>
  <c r="U20" i="1"/>
  <c r="W19" i="1"/>
  <c r="W18" i="1"/>
  <c r="W17" i="1"/>
  <c r="V17" i="1"/>
  <c r="W16" i="1"/>
  <c r="U16" i="1"/>
  <c r="Q6" i="1"/>
  <c r="W12" i="1"/>
  <c r="W11" i="1"/>
  <c r="V12" i="1"/>
  <c r="V11" i="1"/>
  <c r="U12" i="1"/>
  <c r="U11" i="1"/>
  <c r="Q45" i="1" l="1"/>
  <c r="R45" i="1"/>
  <c r="S45" i="1"/>
  <c r="R28" i="1"/>
  <c r="U28" i="1"/>
  <c r="V28" i="1"/>
  <c r="W28" i="1"/>
  <c r="Q28" i="1"/>
  <c r="M12" i="1"/>
  <c r="S12" i="1" s="1"/>
  <c r="M31" i="1" l="1"/>
  <c r="M30" i="1"/>
  <c r="M29" i="1"/>
  <c r="N29" i="1" s="1"/>
  <c r="S29" i="1" s="1"/>
  <c r="W15" i="1"/>
  <c r="I21" i="1"/>
  <c r="W114" i="1"/>
  <c r="W113" i="1"/>
  <c r="W112" i="1"/>
  <c r="W110" i="1"/>
  <c r="W108" i="1"/>
  <c r="W96" i="1"/>
  <c r="W98" i="1"/>
  <c r="W99" i="1"/>
  <c r="W100" i="1"/>
  <c r="W101" i="1"/>
  <c r="W102" i="1"/>
  <c r="W95" i="1"/>
  <c r="N30" i="1" l="1"/>
  <c r="S30" i="1" s="1"/>
  <c r="N31" i="1"/>
  <c r="S31" i="1" s="1"/>
  <c r="M28" i="1"/>
  <c r="J21" i="1"/>
  <c r="W103" i="1"/>
  <c r="W115" i="1"/>
  <c r="K21" i="1" l="1"/>
  <c r="V21" i="1" s="1"/>
  <c r="R21" i="1"/>
  <c r="N28" i="1"/>
  <c r="S28" i="1"/>
  <c r="V125" i="1"/>
  <c r="U125" i="1"/>
  <c r="V124" i="1"/>
  <c r="U124" i="1"/>
  <c r="V123" i="1"/>
  <c r="U123" i="1"/>
  <c r="U122" i="1"/>
  <c r="V121" i="1"/>
  <c r="U121" i="1"/>
  <c r="V120" i="1"/>
  <c r="U120" i="1"/>
  <c r="V114" i="1"/>
  <c r="U114" i="1"/>
  <c r="V113" i="1"/>
  <c r="U113" i="1"/>
  <c r="V112" i="1"/>
  <c r="U112" i="1"/>
  <c r="V110" i="1"/>
  <c r="U110" i="1"/>
  <c r="V108" i="1"/>
  <c r="U108" i="1"/>
  <c r="V102" i="1"/>
  <c r="U102" i="1"/>
  <c r="V101" i="1"/>
  <c r="U101" i="1"/>
  <c r="V100" i="1"/>
  <c r="U100" i="1"/>
  <c r="V99" i="1"/>
  <c r="U99" i="1"/>
  <c r="V98" i="1"/>
  <c r="U98" i="1"/>
  <c r="V96" i="1"/>
  <c r="U96" i="1"/>
  <c r="V95" i="1"/>
  <c r="U95" i="1"/>
  <c r="L21" i="1" l="1"/>
  <c r="M21" i="1" s="1"/>
  <c r="S21" i="1"/>
  <c r="W89" i="1"/>
  <c r="K62" i="1"/>
  <c r="V62" i="1" s="1"/>
  <c r="E122" i="1" l="1"/>
  <c r="D122" i="1"/>
  <c r="J122" i="1"/>
  <c r="R122" i="1" s="1"/>
  <c r="I122" i="1"/>
  <c r="H122" i="1"/>
  <c r="F122" i="1"/>
  <c r="Q122" i="1" s="1"/>
  <c r="S115" i="1"/>
  <c r="O115" i="1"/>
  <c r="N115" i="1"/>
  <c r="M115" i="1"/>
  <c r="L115" i="1"/>
  <c r="I115" i="1"/>
  <c r="E115" i="1"/>
  <c r="S103" i="1"/>
  <c r="O103" i="1"/>
  <c r="N103" i="1"/>
  <c r="M103" i="1"/>
  <c r="L103" i="1"/>
  <c r="I103" i="1"/>
  <c r="E103" i="1"/>
  <c r="K103" i="1"/>
  <c r="G103" i="1"/>
  <c r="O64" i="1"/>
  <c r="K64" i="1"/>
  <c r="H64" i="1"/>
  <c r="G64" i="1"/>
  <c r="F64" i="1"/>
  <c r="E64" i="1"/>
  <c r="D64" i="1"/>
  <c r="R64" i="1"/>
  <c r="N64" i="1"/>
  <c r="M64" i="1"/>
  <c r="L64" i="1"/>
  <c r="J64" i="1"/>
  <c r="I64" i="1"/>
  <c r="O50" i="1"/>
  <c r="K50" i="1"/>
  <c r="J50" i="1"/>
  <c r="I50" i="1"/>
  <c r="G50" i="1"/>
  <c r="F50" i="1"/>
  <c r="E50" i="1"/>
  <c r="N50" i="1"/>
  <c r="M50" i="1"/>
  <c r="L50" i="1"/>
  <c r="H50" i="1"/>
  <c r="D50" i="1"/>
  <c r="N45" i="1"/>
  <c r="M45" i="1"/>
  <c r="K45" i="1"/>
  <c r="J45" i="1"/>
  <c r="I45" i="1"/>
  <c r="O45" i="1"/>
  <c r="O43" i="1" s="1"/>
  <c r="H45" i="1"/>
  <c r="G45" i="1"/>
  <c r="G43" i="1" s="1"/>
  <c r="K23" i="1"/>
  <c r="V23" i="1" s="1"/>
  <c r="K22" i="1"/>
  <c r="I20" i="1"/>
  <c r="E19" i="1"/>
  <c r="J18" i="1"/>
  <c r="E18" i="1"/>
  <c r="E15" i="1" s="1"/>
  <c r="G17" i="1"/>
  <c r="U6" i="1"/>
  <c r="V5" i="1" s="1"/>
  <c r="V6" i="1" s="1"/>
  <c r="Q8" i="1"/>
  <c r="D6" i="1"/>
  <c r="D8" i="1" s="1"/>
  <c r="K18" i="1" l="1"/>
  <c r="V18" i="1" s="1"/>
  <c r="R18" i="1"/>
  <c r="U17" i="1"/>
  <c r="F18" i="1"/>
  <c r="F19" i="1"/>
  <c r="J20" i="1"/>
  <c r="L22" i="1"/>
  <c r="M22" i="1" s="1"/>
  <c r="V22" i="1"/>
  <c r="S64" i="1"/>
  <c r="L23" i="1"/>
  <c r="M23" i="1" s="1"/>
  <c r="Q64" i="1"/>
  <c r="V64" i="1"/>
  <c r="R50" i="1"/>
  <c r="V8" i="1"/>
  <c r="W5" i="1"/>
  <c r="W6" i="1" s="1"/>
  <c r="W8" i="1" s="1"/>
  <c r="U115" i="1"/>
  <c r="V115" i="1"/>
  <c r="I59" i="1"/>
  <c r="I43" i="1"/>
  <c r="J59" i="1"/>
  <c r="J43" i="1"/>
  <c r="K59" i="1"/>
  <c r="K43" i="1"/>
  <c r="M59" i="1"/>
  <c r="M43" i="1"/>
  <c r="N59" i="1"/>
  <c r="N43" i="1"/>
  <c r="E5" i="1"/>
  <c r="E6" i="1" s="1"/>
  <c r="U8" i="1"/>
  <c r="D7" i="1"/>
  <c r="O59" i="1"/>
  <c r="K115" i="1"/>
  <c r="G59" i="1"/>
  <c r="D45" i="1"/>
  <c r="E45" i="1"/>
  <c r="V50" i="1"/>
  <c r="V45" i="1"/>
  <c r="S50" i="1"/>
  <c r="F45" i="1"/>
  <c r="U46" i="1"/>
  <c r="V46" i="1"/>
  <c r="Q50" i="1"/>
  <c r="U64" i="1"/>
  <c r="Q115" i="1"/>
  <c r="H17" i="1"/>
  <c r="R115" i="1"/>
  <c r="H59" i="1"/>
  <c r="L45" i="1"/>
  <c r="K122" i="1"/>
  <c r="V122" i="1" s="1"/>
  <c r="G115" i="1"/>
  <c r="L122" i="1"/>
  <c r="H43" i="1"/>
  <c r="L18" i="1" l="1"/>
  <c r="M18" i="1" s="1"/>
  <c r="N18" i="1" s="1"/>
  <c r="S18" i="1" s="1"/>
  <c r="K20" i="1"/>
  <c r="V20" i="1" s="1"/>
  <c r="R20" i="1"/>
  <c r="G19" i="1"/>
  <c r="Q19" i="1"/>
  <c r="G18" i="1"/>
  <c r="Q18" i="1"/>
  <c r="Q15" i="1" s="1"/>
  <c r="F15" i="1"/>
  <c r="N23" i="1"/>
  <c r="S23" i="1" s="1"/>
  <c r="N22" i="1"/>
  <c r="S22" i="1" s="1"/>
  <c r="H19" i="1"/>
  <c r="I19" i="1" s="1"/>
  <c r="U19" i="1"/>
  <c r="F43" i="1"/>
  <c r="F59" i="1"/>
  <c r="R103" i="1"/>
  <c r="V103" i="1"/>
  <c r="G66" i="1"/>
  <c r="G60" i="1"/>
  <c r="K60" i="1"/>
  <c r="K66" i="1"/>
  <c r="L59" i="1"/>
  <c r="L43" i="1"/>
  <c r="V43" i="1"/>
  <c r="V59" i="1"/>
  <c r="O60" i="1"/>
  <c r="O66" i="1"/>
  <c r="J60" i="1"/>
  <c r="J66" i="1"/>
  <c r="H66" i="1"/>
  <c r="H60" i="1"/>
  <c r="R43" i="1"/>
  <c r="R59" i="1"/>
  <c r="R60" i="1" s="1"/>
  <c r="I66" i="1"/>
  <c r="I60" i="1"/>
  <c r="F5" i="1"/>
  <c r="F6" i="1" s="1"/>
  <c r="E7" i="1"/>
  <c r="E8" i="1"/>
  <c r="I17" i="1"/>
  <c r="E43" i="1"/>
  <c r="E59" i="1"/>
  <c r="Q103" i="1"/>
  <c r="U103" i="1"/>
  <c r="N66" i="1"/>
  <c r="N60" i="1"/>
  <c r="U50" i="1"/>
  <c r="M66" i="1"/>
  <c r="M60" i="1"/>
  <c r="U45" i="1"/>
  <c r="D43" i="1"/>
  <c r="D59" i="1"/>
  <c r="H15" i="1" l="1"/>
  <c r="I15" i="1"/>
  <c r="U18" i="1"/>
  <c r="G15" i="1"/>
  <c r="U15" i="1"/>
  <c r="J17" i="1"/>
  <c r="R17" i="1" s="1"/>
  <c r="J19" i="1"/>
  <c r="O67" i="1"/>
  <c r="O70" i="1"/>
  <c r="O74" i="1" s="1"/>
  <c r="E66" i="1"/>
  <c r="E60" i="1"/>
  <c r="V60" i="1"/>
  <c r="V66" i="1"/>
  <c r="D66" i="1"/>
  <c r="D60" i="1"/>
  <c r="S43" i="1"/>
  <c r="S59" i="1"/>
  <c r="U43" i="1"/>
  <c r="U59" i="1"/>
  <c r="L60" i="1"/>
  <c r="L66" i="1"/>
  <c r="Q59" i="1"/>
  <c r="Q43" i="1"/>
  <c r="G5" i="1"/>
  <c r="G6" i="1" s="1"/>
  <c r="F7" i="1"/>
  <c r="F8" i="1"/>
  <c r="K70" i="1"/>
  <c r="K74" i="1" s="1"/>
  <c r="K67" i="1"/>
  <c r="M67" i="1"/>
  <c r="M70" i="1"/>
  <c r="M74" i="1" s="1"/>
  <c r="I67" i="1"/>
  <c r="I70" i="1"/>
  <c r="I74" i="1" s="1"/>
  <c r="R66" i="1"/>
  <c r="R67" i="1" s="1"/>
  <c r="G67" i="1"/>
  <c r="G70" i="1"/>
  <c r="G74" i="1" s="1"/>
  <c r="H67" i="1"/>
  <c r="H70" i="1"/>
  <c r="H74" i="1" s="1"/>
  <c r="F66" i="1"/>
  <c r="F60" i="1"/>
  <c r="N67" i="1"/>
  <c r="N70" i="1"/>
  <c r="N74" i="1" s="1"/>
  <c r="J67" i="1"/>
  <c r="J70" i="1"/>
  <c r="J74" i="1" s="1"/>
  <c r="K19" i="1" l="1"/>
  <c r="R19" i="1"/>
  <c r="R15" i="1" s="1"/>
  <c r="J15" i="1"/>
  <c r="V19" i="1"/>
  <c r="L19" i="1"/>
  <c r="M19" i="1" s="1"/>
  <c r="G80" i="1"/>
  <c r="G84" i="1" s="1"/>
  <c r="G88" i="1" s="1"/>
  <c r="G89" i="1" s="1"/>
  <c r="G75" i="1"/>
  <c r="U66" i="1"/>
  <c r="U60" i="1"/>
  <c r="R70" i="1"/>
  <c r="R74" i="1" s="1"/>
  <c r="R75" i="1" s="1"/>
  <c r="S66" i="1"/>
  <c r="S60" i="1"/>
  <c r="I80" i="1"/>
  <c r="I84" i="1" s="1"/>
  <c r="I88" i="1" s="1"/>
  <c r="I89" i="1" s="1"/>
  <c r="I75" i="1"/>
  <c r="M75" i="1"/>
  <c r="M80" i="1"/>
  <c r="M84" i="1" s="1"/>
  <c r="M88" i="1" s="1"/>
  <c r="M89" i="1" s="1"/>
  <c r="D70" i="1"/>
  <c r="D74" i="1" s="1"/>
  <c r="D67" i="1"/>
  <c r="J75" i="1"/>
  <c r="J80" i="1"/>
  <c r="J84" i="1" s="1"/>
  <c r="J88" i="1" s="1"/>
  <c r="J89" i="1" s="1"/>
  <c r="K75" i="1"/>
  <c r="K80" i="1"/>
  <c r="K84" i="1" s="1"/>
  <c r="K88" i="1" s="1"/>
  <c r="K89" i="1" s="1"/>
  <c r="N80" i="1"/>
  <c r="N84" i="1" s="1"/>
  <c r="N88" i="1" s="1"/>
  <c r="N89" i="1" s="1"/>
  <c r="N75" i="1"/>
  <c r="V70" i="1"/>
  <c r="V74" i="1" s="1"/>
  <c r="V67" i="1"/>
  <c r="G7" i="1"/>
  <c r="H5" i="1"/>
  <c r="G8" i="1"/>
  <c r="F70" i="1"/>
  <c r="F74" i="1" s="1"/>
  <c r="F67" i="1"/>
  <c r="E70" i="1"/>
  <c r="E74" i="1" s="1"/>
  <c r="E67" i="1"/>
  <c r="H75" i="1"/>
  <c r="H80" i="1"/>
  <c r="H84" i="1" s="1"/>
  <c r="H88" i="1" s="1"/>
  <c r="H89" i="1" s="1"/>
  <c r="Q60" i="1"/>
  <c r="Q66" i="1"/>
  <c r="O80" i="1"/>
  <c r="O84" i="1" s="1"/>
  <c r="O88" i="1" s="1"/>
  <c r="O89" i="1" s="1"/>
  <c r="O75" i="1"/>
  <c r="L67" i="1"/>
  <c r="L70" i="1"/>
  <c r="L74" i="1" s="1"/>
  <c r="N19" i="1" l="1"/>
  <c r="M15" i="1"/>
  <c r="H6" i="1"/>
  <c r="H7" i="1" s="1"/>
  <c r="R5" i="1"/>
  <c r="E80" i="1"/>
  <c r="E84" i="1" s="1"/>
  <c r="E88" i="1" s="1"/>
  <c r="E89" i="1" s="1"/>
  <c r="E75" i="1"/>
  <c r="D80" i="1"/>
  <c r="D84" i="1" s="1"/>
  <c r="D88" i="1" s="1"/>
  <c r="D89" i="1" s="1"/>
  <c r="D75" i="1"/>
  <c r="F80" i="1"/>
  <c r="F84" i="1" s="1"/>
  <c r="F88" i="1" s="1"/>
  <c r="F89" i="1" s="1"/>
  <c r="F75" i="1"/>
  <c r="L80" i="1"/>
  <c r="L84" i="1" s="1"/>
  <c r="L88" i="1" s="1"/>
  <c r="L89" i="1" s="1"/>
  <c r="L75" i="1"/>
  <c r="V75" i="1"/>
  <c r="V80" i="1"/>
  <c r="V84" i="1" s="1"/>
  <c r="V88" i="1" s="1"/>
  <c r="V89" i="1" s="1"/>
  <c r="S67" i="1"/>
  <c r="S70" i="1"/>
  <c r="S74" i="1" s="1"/>
  <c r="R80" i="1"/>
  <c r="R84" i="1" s="1"/>
  <c r="R88" i="1" s="1"/>
  <c r="R89" i="1" s="1"/>
  <c r="K16" i="1"/>
  <c r="Q70" i="1"/>
  <c r="Q74" i="1" s="1"/>
  <c r="Q67" i="1"/>
  <c r="U70" i="1"/>
  <c r="U74" i="1" s="1"/>
  <c r="U67" i="1"/>
  <c r="N15" i="1" l="1"/>
  <c r="S19" i="1"/>
  <c r="S15" i="1" s="1"/>
  <c r="V16" i="1"/>
  <c r="K15" i="1"/>
  <c r="H8" i="1"/>
  <c r="I5" i="1"/>
  <c r="I6" i="1" s="1"/>
  <c r="J5" i="1" s="1"/>
  <c r="J6" i="1" s="1"/>
  <c r="R6" i="1"/>
  <c r="R8" i="1" s="1"/>
  <c r="S80" i="1"/>
  <c r="S84" i="1" s="1"/>
  <c r="S88" i="1" s="1"/>
  <c r="S89" i="1" s="1"/>
  <c r="S75" i="1"/>
  <c r="U75" i="1"/>
  <c r="U80" i="1"/>
  <c r="U84" i="1" s="1"/>
  <c r="U88" i="1" s="1"/>
  <c r="U89" i="1" s="1"/>
  <c r="Q80" i="1"/>
  <c r="Q84" i="1" s="1"/>
  <c r="Q88" i="1" s="1"/>
  <c r="Q89" i="1" s="1"/>
  <c r="Q75" i="1"/>
  <c r="L16" i="1"/>
  <c r="L15" i="1" s="1"/>
  <c r="V15" i="1"/>
  <c r="I8" i="1" l="1"/>
  <c r="I7" i="1"/>
  <c r="J7" i="1"/>
  <c r="K5" i="1"/>
  <c r="K6" i="1" s="1"/>
  <c r="J8" i="1"/>
  <c r="K8" i="1" l="1"/>
  <c r="K7" i="1"/>
  <c r="L5" i="1"/>
  <c r="L6" i="1" l="1"/>
  <c r="L8" i="1" s="1"/>
  <c r="S5" i="1"/>
  <c r="S6" i="1" l="1"/>
  <c r="S8" i="1" s="1"/>
  <c r="L7" i="1"/>
  <c r="M5" i="1"/>
  <c r="M6" i="1" s="1"/>
  <c r="M7" i="1" s="1"/>
  <c r="M8" i="1" l="1"/>
  <c r="N5" i="1"/>
  <c r="N6" i="1" s="1"/>
  <c r="O5" i="1" s="1"/>
  <c r="O6" i="1" s="1"/>
  <c r="N7" i="1" l="1"/>
  <c r="N8" i="1"/>
  <c r="O8" i="1"/>
  <c r="O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Simran Mittal</author>
  </authors>
  <commentList>
    <comment ref="H7" authorId="0" shapeId="0" xr:uid="{43FE9D42-E65D-471F-89BA-763BD009BA3C}">
      <text>
        <r>
          <rPr>
            <b/>
            <sz val="9"/>
            <color indexed="81"/>
            <rFont val="Tahoma"/>
            <family val="2"/>
          </rPr>
          <t>SAMHI:</t>
        </r>
        <r>
          <rPr>
            <sz val="9"/>
            <color indexed="81"/>
            <rFont val="Tahoma"/>
            <family val="2"/>
          </rPr>
          <t xml:space="preserve">
The numbers provided in this excel are reported numbers for Q1FY25. The same has been revised and adjusted for Caspia Delhi. Please refer to the published financial results for adjusted Q1FY25 numbers for any Q1FY26 YoY calculation.</t>
        </r>
      </text>
    </comment>
    <comment ref="I7" authorId="0" shapeId="0" xr:uid="{F9EFF7F0-E687-40BA-89C9-5C58412D9207}">
      <text>
        <r>
          <rPr>
            <b/>
            <sz val="9"/>
            <color indexed="81"/>
            <rFont val="Tahoma"/>
            <family val="2"/>
          </rPr>
          <t>SAMHI:</t>
        </r>
        <r>
          <rPr>
            <sz val="9"/>
            <color indexed="81"/>
            <rFont val="Tahoma"/>
            <family val="2"/>
          </rPr>
          <t xml:space="preserve">
The numbers provided in this excel are reported numbers for Q2FY25. The same has been revised and adjusted for Caspia Delhi. Please refer to the published financial results for adjusted Q2FY25 numbers for any Q2FY26 YoY calculation.</t>
        </r>
      </text>
    </comment>
    <comment ref="E11" authorId="0" shapeId="0" xr:uid="{C149226A-5D9A-4A2F-9A59-9C36BBB3FFAA}">
      <text>
        <r>
          <rPr>
            <b/>
            <sz val="9"/>
            <color indexed="81"/>
            <rFont val="Tahoma"/>
            <family val="2"/>
          </rPr>
          <t>SAMHI:</t>
        </r>
        <r>
          <rPr>
            <sz val="9"/>
            <color indexed="81"/>
            <rFont val="Tahoma"/>
            <family val="2"/>
          </rPr>
          <t xml:space="preserve">
Acquisition of ACIC portfolio with 6 assets and 962 rooms</t>
        </r>
      </text>
    </comment>
    <comment ref="J11" authorId="0" shapeId="0" xr:uid="{09E8C338-A476-495B-9C0B-437CA76AAF8E}">
      <text>
        <r>
          <rPr>
            <b/>
            <sz val="9"/>
            <color indexed="81"/>
            <rFont val="Tahoma"/>
            <family val="2"/>
          </rPr>
          <t>SAMHI:</t>
        </r>
        <r>
          <rPr>
            <sz val="9"/>
            <color indexed="81"/>
            <rFont val="Tahoma"/>
            <family val="2"/>
          </rPr>
          <t xml:space="preserve">
1. Acquisition of Trinity Whitefield with 142 rooms in Oct'24
2. HIEX Greater Noida reopend post renovation and rebranding with 133 rooms in Dec'24 (earlier 137 rooms with Caspia brand)</t>
        </r>
      </text>
    </comment>
    <comment ref="K11" authorId="0" shapeId="0" xr:uid="{76F98811-87C7-4947-8BBC-262143D77533}">
      <text>
        <r>
          <rPr>
            <b/>
            <sz val="9"/>
            <color indexed="81"/>
            <rFont val="Tahoma"/>
            <family val="2"/>
          </rPr>
          <t xml:space="preserve">SAMHI:
</t>
        </r>
        <r>
          <rPr>
            <sz val="9"/>
            <color indexed="81"/>
            <rFont val="Tahoma"/>
            <family val="2"/>
          </rPr>
          <t>Sold Four Points by Sheraton, Chennai OMR with 116 rooms in Feb'25</t>
        </r>
      </text>
    </comment>
    <comment ref="L11" authorId="0" shapeId="0" xr:uid="{D6C92BBB-05F2-45AD-A843-A58533CFDA96}">
      <text>
        <r>
          <rPr>
            <b/>
            <sz val="9"/>
            <color indexed="81"/>
            <rFont val="Tahoma"/>
            <family val="2"/>
          </rPr>
          <t>SAMHI:</t>
        </r>
        <r>
          <rPr>
            <sz val="9"/>
            <color indexed="81"/>
            <rFont val="Tahoma"/>
            <family val="2"/>
          </rPr>
          <t xml:space="preserve">
1. Opened 12 new rooms in Sheraton, Hyderabad in Apr'25
2. HIEX. Kolkata opened with 113 rooms in May'25</t>
        </r>
      </text>
    </comment>
    <comment ref="M11" authorId="0" shapeId="0" xr:uid="{736D0101-AFB1-457C-9BA3-8A605C267D91}">
      <text>
        <r>
          <rPr>
            <b/>
            <sz val="9"/>
            <color indexed="81"/>
            <rFont val="Tahoma"/>
            <family val="2"/>
          </rPr>
          <t xml:space="preserve">SAMHI:
</t>
        </r>
        <r>
          <rPr>
            <sz val="9"/>
            <color indexed="81"/>
            <rFont val="Tahoma"/>
            <family val="2"/>
          </rPr>
          <t>1.Sold Caspia Delhi with 142 rooms in Aug'25
2. Opened 56 new rooms in HIEX Whitfield Bangalore in Sep'25</t>
        </r>
      </text>
    </comment>
    <comment ref="N11" authorId="0" shapeId="0" xr:uid="{DF9BC0D2-3DE3-47C4-8707-F87360A07768}">
      <text>
        <r>
          <rPr>
            <b/>
            <sz val="9"/>
            <color indexed="81"/>
            <rFont val="Tahoma"/>
            <family val="2"/>
          </rPr>
          <t>Simran Mittal:</t>
        </r>
        <r>
          <rPr>
            <sz val="9"/>
            <color indexed="81"/>
            <rFont val="Tahoma"/>
            <family val="2"/>
          </rPr>
          <t xml:space="preserve">
Opened 42 service apartments in Sheraton, Hyderabad in Jan'26</t>
        </r>
      </text>
    </comment>
    <comment ref="M16" authorId="0" shapeId="0" xr:uid="{ABDB3B7C-B7BB-4FCD-8EEC-71B894C7450D}">
      <text>
        <r>
          <rPr>
            <b/>
            <sz val="9"/>
            <color indexed="81"/>
            <rFont val="Tahoma"/>
            <family val="2"/>
          </rPr>
          <t>SAMHI:</t>
        </r>
        <r>
          <rPr>
            <sz val="9"/>
            <color indexed="81"/>
            <rFont val="Tahoma"/>
            <family val="2"/>
          </rPr>
          <t xml:space="preserve">
Opened 56 rooms in Sep'25</t>
        </r>
      </text>
    </comment>
    <comment ref="L17" authorId="0" shapeId="0" xr:uid="{D9133E38-9AE4-4AF4-A324-E2DBDFF95424}">
      <text>
        <r>
          <rPr>
            <b/>
            <sz val="9"/>
            <color indexed="81"/>
            <rFont val="Tahoma"/>
            <family val="2"/>
          </rPr>
          <t>SAMHI:</t>
        </r>
        <r>
          <rPr>
            <sz val="9"/>
            <color indexed="81"/>
            <rFont val="Tahoma"/>
            <family val="2"/>
          </rPr>
          <t xml:space="preserve">
Opened HIEX, Kolkata in May'25 with 113 rooms</t>
        </r>
      </text>
    </comment>
    <comment ref="G18" authorId="0" shapeId="0" xr:uid="{FDAFA10F-999D-4063-8BEA-D4D6D6C247CE}">
      <text>
        <r>
          <rPr>
            <b/>
            <sz val="9"/>
            <color indexed="81"/>
            <rFont val="Tahoma"/>
            <family val="2"/>
          </rPr>
          <t>SAMHI:</t>
        </r>
        <r>
          <rPr>
            <sz val="9"/>
            <color indexed="81"/>
            <rFont val="Tahoma"/>
            <family val="2"/>
          </rPr>
          <t xml:space="preserve">
Potential to go up to 23 apartments</t>
        </r>
      </text>
    </comment>
    <comment ref="L20" authorId="0" shapeId="0" xr:uid="{7E36D7D4-182D-4F88-9269-BFEC29A607AE}">
      <text>
        <r>
          <rPr>
            <b/>
            <sz val="9"/>
            <color indexed="81"/>
            <rFont val="Tahoma"/>
            <family val="2"/>
          </rPr>
          <t>SAMHI:</t>
        </r>
        <r>
          <rPr>
            <sz val="9"/>
            <color indexed="81"/>
            <rFont val="Tahoma"/>
            <family val="2"/>
          </rPr>
          <t xml:space="preserve">
Opened 12 rooms in Apr'25</t>
        </r>
      </text>
    </comment>
    <comment ref="N21" authorId="0" shapeId="0" xr:uid="{6AFAA507-FCDB-4E4E-AA9F-70F553BD12B0}">
      <text>
        <r>
          <rPr>
            <b/>
            <sz val="9"/>
            <color indexed="81"/>
            <rFont val="Tahoma"/>
            <family val="2"/>
          </rPr>
          <t>SAMHI:</t>
        </r>
        <r>
          <rPr>
            <sz val="9"/>
            <color indexed="81"/>
            <rFont val="Tahoma"/>
            <family val="2"/>
          </rPr>
          <t xml:space="preserve">
Opened 42 apartments in Jan'26</t>
        </r>
      </text>
    </comment>
    <comment ref="J32" authorId="0" shapeId="0" xr:uid="{F765E824-5E8A-4BB7-9970-D54291B9EA3F}">
      <text>
        <r>
          <rPr>
            <b/>
            <sz val="9"/>
            <color indexed="81"/>
            <rFont val="Tahoma"/>
            <family val="2"/>
          </rPr>
          <t>SAMHI:</t>
        </r>
        <r>
          <rPr>
            <sz val="9"/>
            <color indexed="81"/>
            <rFont val="Tahoma"/>
            <family val="2"/>
          </rPr>
          <t xml:space="preserve">
Reopened Caspia, Greater Noida post renovation &amp; rebranding as Holiday Inn Express with 133 rooms in Dec'24.</t>
        </r>
      </text>
    </comment>
    <comment ref="L33" authorId="0" shapeId="0" xr:uid="{2DEECE07-E858-4990-A58E-E68239A40242}">
      <text>
        <r>
          <rPr>
            <b/>
            <sz val="9"/>
            <color indexed="81"/>
            <rFont val="Tahoma"/>
            <family val="2"/>
          </rPr>
          <t>SAMHI:</t>
        </r>
        <r>
          <rPr>
            <sz val="9"/>
            <color indexed="81"/>
            <rFont val="Tahoma"/>
            <family val="2"/>
          </rPr>
          <t xml:space="preserve">
Asset categrised under "discontinued operations" as we have entered into agreement to sell this asset.</t>
        </r>
      </text>
    </comment>
    <comment ref="M33" authorId="0" shapeId="0" xr:uid="{4B9FFE6D-EBC6-465F-98E5-A75F3A51E172}">
      <text>
        <r>
          <rPr>
            <b/>
            <sz val="9"/>
            <color indexed="81"/>
            <rFont val="Tahoma"/>
            <family val="2"/>
          </rPr>
          <t xml:space="preserve">SAMHI:
</t>
        </r>
        <r>
          <rPr>
            <sz val="9"/>
            <color indexed="81"/>
            <rFont val="Tahoma"/>
            <family val="2"/>
          </rPr>
          <t>1.Sold Caspia Delhi with 142 rooms in Aug'25</t>
        </r>
      </text>
    </comment>
    <comment ref="M82" authorId="0" shapeId="0" xr:uid="{C585F740-B018-47FE-B383-ABF8E48390D5}">
      <text>
        <r>
          <rPr>
            <b/>
            <sz val="9"/>
            <color indexed="81"/>
            <rFont val="Tahoma"/>
            <family val="2"/>
          </rPr>
          <t xml:space="preserve">SAMHI:
</t>
        </r>
        <r>
          <rPr>
            <sz val="9"/>
            <color indexed="81"/>
            <rFont val="Tahoma"/>
            <family val="2"/>
          </rPr>
          <t>Includes:
1. Reversal of impairment (Navi Mumbai Land) - ₹696mn
2. Gain on Caspia Delhi sale - ₹145mn
3. Loss from discontinued operations - ₹26mn</t>
        </r>
      </text>
    </comment>
  </commentList>
</comments>
</file>

<file path=xl/sharedStrings.xml><?xml version="1.0" encoding="utf-8"?>
<sst xmlns="http://schemas.openxmlformats.org/spreadsheetml/2006/main" count="329" uniqueCount="177">
  <si>
    <t>QTR</t>
  </si>
  <si>
    <t xml:space="preserve">FY YTD </t>
  </si>
  <si>
    <t>FY Full Year</t>
  </si>
  <si>
    <t>Start Period</t>
  </si>
  <si>
    <t>Ending Period</t>
  </si>
  <si>
    <t>Quarter</t>
  </si>
  <si>
    <t>Financial Year</t>
  </si>
  <si>
    <t>Operating Portfolio Details</t>
  </si>
  <si>
    <t>No. of Hotels</t>
  </si>
  <si>
    <t>No. of Rooms</t>
  </si>
  <si>
    <t>Holiday Inn Express, Whitefield Bangalore</t>
  </si>
  <si>
    <t>Holiday Inn Express, Kolkata</t>
  </si>
  <si>
    <t>Hyatt Regency, Pune</t>
  </si>
  <si>
    <t xml:space="preserve">Fairfield by Marriott, Sriperumbudur </t>
  </si>
  <si>
    <t>Westin, Whitefield Bangalore</t>
  </si>
  <si>
    <t>W, Hitec City, Hyderabad</t>
  </si>
  <si>
    <t>Key Performance Metric</t>
  </si>
  <si>
    <t>(all amounts in ₹)</t>
  </si>
  <si>
    <t>RevPAR (Same Store)</t>
  </si>
  <si>
    <t>Reported P&amp;L</t>
  </si>
  <si>
    <t>(all amounts in ₹mn, unless specified otherwise)</t>
  </si>
  <si>
    <t>Total Income (Asset + Corporate)</t>
  </si>
  <si>
    <t>Total Asset Revenue</t>
  </si>
  <si>
    <t>Room Revenue</t>
  </si>
  <si>
    <t>F&amp;B Revenue</t>
  </si>
  <si>
    <t>Other Income</t>
  </si>
  <si>
    <t>Total Expenses</t>
  </si>
  <si>
    <t>Payroll</t>
  </si>
  <si>
    <t>Fixed</t>
  </si>
  <si>
    <t>Variable</t>
  </si>
  <si>
    <t>Utilities</t>
  </si>
  <si>
    <t>Management Fees</t>
  </si>
  <si>
    <t>Lease Rentals</t>
  </si>
  <si>
    <t>Ownership Expenses</t>
  </si>
  <si>
    <t>Asset EBITDA</t>
  </si>
  <si>
    <t>% Margin</t>
  </si>
  <si>
    <t>Corporate Income</t>
  </si>
  <si>
    <t>Corporate Expenses</t>
  </si>
  <si>
    <t>Net Corporate G&amp;A</t>
  </si>
  <si>
    <t>Consolidated EBITDA 
(ex ESOP &amp; One-Time expenses)</t>
  </si>
  <si>
    <t>ESOP Cost</t>
  </si>
  <si>
    <t>Consolidated EBITDA (ex one-time exp)</t>
  </si>
  <si>
    <t>One-Time Expenses</t>
  </si>
  <si>
    <t>Consolidated EBITDA</t>
  </si>
  <si>
    <t>Depreciation &amp; Amortization</t>
  </si>
  <si>
    <t>Finance Cost</t>
  </si>
  <si>
    <t>PBT (before exceptional items)</t>
  </si>
  <si>
    <t>Exceptional Items</t>
  </si>
  <si>
    <t>PBT</t>
  </si>
  <si>
    <t>Tax expense</t>
  </si>
  <si>
    <t>PAT</t>
  </si>
  <si>
    <t>Consolidated Balance Sheet</t>
  </si>
  <si>
    <t>Fixed Assets</t>
  </si>
  <si>
    <t>CWIP</t>
  </si>
  <si>
    <t>Other Non-current Assets</t>
  </si>
  <si>
    <t>Cash &amp; Cash Equivalent</t>
  </si>
  <si>
    <t>Inventories</t>
  </si>
  <si>
    <t>Trade Receivables</t>
  </si>
  <si>
    <t>Other Current Assets</t>
  </si>
  <si>
    <t>Total Assets</t>
  </si>
  <si>
    <t>Total Equity</t>
  </si>
  <si>
    <t>Total Borrowings</t>
  </si>
  <si>
    <t>Trade Payables</t>
  </si>
  <si>
    <t>Other Non-current Liabilities</t>
  </si>
  <si>
    <t>Other Current Liabilities</t>
  </si>
  <si>
    <t>Total Equity and Liabilities</t>
  </si>
  <si>
    <t>Debt Summary</t>
  </si>
  <si>
    <t>Post Caspia Delhi Sale</t>
  </si>
  <si>
    <t xml:space="preserve">Net Debt </t>
  </si>
  <si>
    <t>TTM EBITDA (ex ESOP &amp; One-Time expenses)</t>
  </si>
  <si>
    <t xml:space="preserve">Net Debt : EBITDA </t>
  </si>
  <si>
    <t>Net Debt : EBITDA (excluding growth)</t>
  </si>
  <si>
    <t>Interest Rate %</t>
  </si>
  <si>
    <r>
      <t>Annualized interest cost</t>
    </r>
    <r>
      <rPr>
        <sz val="16"/>
        <color rgb="FF404040"/>
        <rFont val="Aptos"/>
        <family val="2"/>
      </rPr>
      <t xml:space="preserve"> </t>
    </r>
    <r>
      <rPr>
        <sz val="10.5"/>
        <color rgb="FF404040"/>
        <rFont val="Aptos"/>
        <family val="2"/>
      </rPr>
      <t>(₹ mn)</t>
    </r>
  </si>
  <si>
    <t>Attributable to SAMHI</t>
  </si>
  <si>
    <t>Attributable to Minority</t>
  </si>
  <si>
    <t>Sheraton - Hyderabad, Gachibowli - Rooms</t>
  </si>
  <si>
    <t>Sheraton - Hyderabad, Gachibowli - Apartments</t>
  </si>
  <si>
    <t>TOTAL</t>
  </si>
  <si>
    <t>Four Points by Sheraton, Pune (conversion to Courtyard)</t>
  </si>
  <si>
    <t>Trinity, Whitefield, Bangalore (conversion to Tribute)</t>
  </si>
  <si>
    <t>Four Points by Sheraton, Jaipur (conversion to Tribute)</t>
  </si>
  <si>
    <t>Rooms under rebranding</t>
  </si>
  <si>
    <t xml:space="preserve">Rooms under development </t>
  </si>
  <si>
    <t>Caspia, Greater Noida (conversion to Holiday Inn Express)</t>
  </si>
  <si>
    <t>Lease liabilities</t>
  </si>
  <si>
    <t>Share Capital</t>
  </si>
  <si>
    <t>Other Equity</t>
  </si>
  <si>
    <t>Non-controlling interest</t>
  </si>
  <si>
    <t>Goodwill</t>
  </si>
  <si>
    <t>Mid-scale asset, Financial District, Hyderabad</t>
  </si>
  <si>
    <t>Westin + Fairfield by Marriott, Navi Mumbai</t>
  </si>
  <si>
    <t>Caspia, Delhi</t>
  </si>
  <si>
    <t>#</t>
  </si>
  <si>
    <t>Segment</t>
  </si>
  <si>
    <t>Upper Upscale</t>
  </si>
  <si>
    <t>Upper Mid-scale</t>
  </si>
  <si>
    <t>Mid-scale</t>
  </si>
  <si>
    <t>SAMHI Hotels Limited - Quarterly Results (Q3FY26)</t>
  </si>
  <si>
    <t>Hotel Brand</t>
  </si>
  <si>
    <t>City</t>
  </si>
  <si>
    <t>Location</t>
  </si>
  <si>
    <t>Operator</t>
  </si>
  <si>
    <t>Operating Rooms</t>
  </si>
  <si>
    <t>Addition/ Renovation</t>
  </si>
  <si>
    <t>Pune</t>
  </si>
  <si>
    <t>Nagar Road</t>
  </si>
  <si>
    <t>Hyatt</t>
  </si>
  <si>
    <t>Renaissance</t>
  </si>
  <si>
    <t>Ahmedabad</t>
  </si>
  <si>
    <t>SG Highway</t>
  </si>
  <si>
    <t>Marriott</t>
  </si>
  <si>
    <t>-</t>
  </si>
  <si>
    <t>Hyderabad</t>
  </si>
  <si>
    <t>Gachibowli</t>
  </si>
  <si>
    <t>Upscale</t>
  </si>
  <si>
    <t>Courtyard by Marriott</t>
  </si>
  <si>
    <t>Bangalore</t>
  </si>
  <si>
    <t>Outer Ring Road</t>
  </si>
  <si>
    <t>Gurugram</t>
  </si>
  <si>
    <t>Udyog Vihar</t>
  </si>
  <si>
    <t>Four Points by Sheraton</t>
  </si>
  <si>
    <t>Visakhapatnam</t>
  </si>
  <si>
    <t>City Center</t>
  </si>
  <si>
    <t>Fairfield by Marriott</t>
  </si>
  <si>
    <t>Whitefield</t>
  </si>
  <si>
    <t>Coimbatore</t>
  </si>
  <si>
    <t>Airport</t>
  </si>
  <si>
    <t>Chennai</t>
  </si>
  <si>
    <t>Sriperumbudur</t>
  </si>
  <si>
    <t>Kharadi</t>
  </si>
  <si>
    <t>Goa</t>
  </si>
  <si>
    <t>Anjuna</t>
  </si>
  <si>
    <t>Holiday Inn Express</t>
  </si>
  <si>
    <t>SG Road</t>
  </si>
  <si>
    <t>IHG</t>
  </si>
  <si>
    <t>Hinjewadi</t>
  </si>
  <si>
    <t>Sohna Road</t>
  </si>
  <si>
    <t>Pimpri</t>
  </si>
  <si>
    <t>Hi-tech City</t>
  </si>
  <si>
    <t>Nashik</t>
  </si>
  <si>
    <t>Ambad</t>
  </si>
  <si>
    <t>Banjara Hills</t>
  </si>
  <si>
    <t>Tumkur Road</t>
  </si>
  <si>
    <t>Thoraipakkam</t>
  </si>
  <si>
    <t>Viman Nagar</t>
  </si>
  <si>
    <t>Rebranding</t>
  </si>
  <si>
    <t>Ashram Road</t>
  </si>
  <si>
    <t>Jaipur</t>
  </si>
  <si>
    <t>City Square</t>
  </si>
  <si>
    <t>Mahindra World Centre</t>
  </si>
  <si>
    <t>Sub-total (Same Store Portfolio)</t>
  </si>
  <si>
    <t>Greater Noida</t>
  </si>
  <si>
    <t>Knowledge Park</t>
  </si>
  <si>
    <t>Kolkata</t>
  </si>
  <si>
    <t>Rajarhat</t>
  </si>
  <si>
    <t>Tribute Portfolio</t>
  </si>
  <si>
    <t>Westin</t>
  </si>
  <si>
    <t>W</t>
  </si>
  <si>
    <t xml:space="preserve">Hyderabad </t>
  </si>
  <si>
    <t>HITEC City</t>
  </si>
  <si>
    <t>Financial District</t>
  </si>
  <si>
    <t>Navi Mumbai</t>
  </si>
  <si>
    <t>MIDC</t>
  </si>
  <si>
    <t>Upper Upscale + Upper Mid-scale</t>
  </si>
  <si>
    <t>~700</t>
  </si>
  <si>
    <t>Sub-total (Others)</t>
  </si>
  <si>
    <t>Grand Total</t>
  </si>
  <si>
    <r>
      <t>Hyatt Regency</t>
    </r>
    <r>
      <rPr>
        <vertAlign val="superscript"/>
        <sz val="11"/>
        <color rgb="FF000000"/>
        <rFont val="Aptos"/>
        <family val="2"/>
      </rPr>
      <t>TM</t>
    </r>
  </si>
  <si>
    <r>
      <t>Sheraton</t>
    </r>
    <r>
      <rPr>
        <vertAlign val="superscript"/>
        <sz val="11"/>
        <color rgb="FF000000"/>
        <rFont val="Aptos"/>
        <family val="2"/>
      </rPr>
      <t>1</t>
    </r>
  </si>
  <si>
    <r>
      <t>Hyatt Place</t>
    </r>
    <r>
      <rPr>
        <vertAlign val="superscript"/>
        <sz val="11"/>
        <color rgb="FF000000"/>
        <rFont val="Aptos"/>
        <family val="2"/>
      </rPr>
      <t>TM</t>
    </r>
  </si>
  <si>
    <r>
      <t>Mid-scale asset</t>
    </r>
    <r>
      <rPr>
        <vertAlign val="superscript"/>
        <sz val="11"/>
        <color rgb="FF000000"/>
        <rFont val="Aptos"/>
        <family val="2"/>
      </rPr>
      <t>2</t>
    </r>
  </si>
  <si>
    <r>
      <t>Westin + Fairfield by Marriott</t>
    </r>
    <r>
      <rPr>
        <vertAlign val="superscript"/>
        <sz val="11"/>
        <color rgb="FF000000"/>
        <rFont val="Aptos"/>
        <family val="2"/>
      </rPr>
      <t>3</t>
    </r>
  </si>
  <si>
    <t>Note: Caspia Delhi (142 rooms) was sold in August 2025</t>
  </si>
  <si>
    <t>1.42 apartments opened in Sheraton, Hyderabad</t>
  </si>
  <si>
    <t>2. SAMHI signed a long-term variable lease for ~260 room hotel in Financial District, Hyderabad</t>
  </si>
  <si>
    <t>3. Subject to execution of definitive agreements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</si>
</sst>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quot;₹&quot;\ #,##0;[Red]&quot;₹&quot;\ \-#,##0"/>
    <numFmt numFmtId="165" formatCode="_ * #,##0.00_ ;_ * \-#,##0.00_ ;_ * &quot;-&quot;??_ ;_ @_ "/>
    <numFmt numFmtId="166" formatCode="&quot;Q&quot;General"/>
    <numFmt numFmtId="167" formatCode="&quot;FY&quot;General"/>
    <numFmt numFmtId="168" formatCode="_(* #,##0_);_(* \(#,##0\);_(* &quot;-&quot;??_);_(@_)"/>
    <numFmt numFmtId="169" formatCode="0.0%"/>
    <numFmt numFmtId="170" formatCode="_(* #,##0.0_);_(* \(#,##0.0\);_(* &quot;-&quot;??_);_(@_)&quot;x&quot;"/>
    <numFmt numFmtId="171" formatCode="_(* #,##0.0_);_(* \(#,##0.0\);_(* &quot;-&quot;??_);_(@_)"/>
    <numFmt numFmtId="172" formatCode="&quot;~&quot;General"/>
  </numFmts>
  <fonts count="41" x14ac:knownFonts="1">
    <font>
      <sz val="11"/>
      <color theme="1"/>
      <name val="Calibri"/>
      <family val="2"/>
      <scheme val="minor"/>
    </font>
    <font>
      <sz val="11"/>
      <color theme="1"/>
      <name val="Calibri"/>
      <family val="2"/>
      <scheme val="minor"/>
    </font>
    <font>
      <sz val="11"/>
      <name val="Aptos"/>
      <family val="2"/>
    </font>
    <font>
      <sz val="11"/>
      <color theme="1"/>
      <name val="Aptos"/>
      <family val="2"/>
    </font>
    <font>
      <b/>
      <sz val="11"/>
      <color theme="0"/>
      <name val="Aptos"/>
      <family val="2"/>
    </font>
    <font>
      <b/>
      <sz val="11"/>
      <color theme="1"/>
      <name val="Aptos"/>
      <family val="2"/>
    </font>
    <font>
      <b/>
      <sz val="11"/>
      <name val="Aptos"/>
      <family val="2"/>
    </font>
    <font>
      <i/>
      <sz val="10"/>
      <color theme="5" tint="-0.499984740745262"/>
      <name val="Aptos"/>
      <family val="2"/>
    </font>
    <font>
      <i/>
      <sz val="11"/>
      <color theme="5" tint="-0.499984740745262"/>
      <name val="Aptos"/>
      <family val="2"/>
    </font>
    <font>
      <i/>
      <sz val="11"/>
      <name val="Aptos"/>
      <family val="2"/>
    </font>
    <font>
      <i/>
      <sz val="11"/>
      <color theme="1"/>
      <name val="Aptos"/>
      <family val="2"/>
    </font>
    <font>
      <sz val="16"/>
      <color rgb="FF404040"/>
      <name val="Aptos"/>
      <family val="2"/>
    </font>
    <font>
      <sz val="10.5"/>
      <color rgb="FF404040"/>
      <name val="Aptos"/>
      <family val="2"/>
    </font>
    <font>
      <b/>
      <sz val="9"/>
      <color indexed="81"/>
      <name val="Tahoma"/>
      <family val="2"/>
    </font>
    <font>
      <sz val="9"/>
      <color indexed="81"/>
      <name val="Tahoma"/>
      <family val="2"/>
    </font>
    <font>
      <sz val="11"/>
      <color rgb="FFFF0000"/>
      <name val="Aptos"/>
      <family val="2"/>
    </font>
    <font>
      <b/>
      <sz val="11"/>
      <color rgb="FFC00000"/>
      <name val="Aptos"/>
      <family val="2"/>
    </font>
    <font>
      <i/>
      <sz val="11"/>
      <color theme="1"/>
      <name val="Calibri"/>
      <family val="2"/>
      <scheme val="minor"/>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font>
    <font>
      <sz val="10"/>
      <color rgb="FF000000"/>
      <name val="Times New Roman"/>
      <family val="1"/>
    </font>
    <font>
      <b/>
      <sz val="11"/>
      <color rgb="FF000000"/>
      <name val="Aptos"/>
      <family val="2"/>
    </font>
    <font>
      <sz val="11"/>
      <color rgb="FF000000"/>
      <name val="Aptos"/>
      <family val="2"/>
    </font>
    <font>
      <vertAlign val="superscript"/>
      <sz val="11"/>
      <color rgb="FF000000"/>
      <name val="Aptos"/>
      <family val="2"/>
    </font>
    <font>
      <sz val="11"/>
      <name val="Arial"/>
      <family val="2"/>
    </font>
    <font>
      <i/>
      <sz val="11"/>
      <color rgb="FF262626"/>
      <name val="Aptos"/>
      <family val="2"/>
    </font>
  </fonts>
  <fills count="44">
    <fill>
      <patternFill patternType="none"/>
    </fill>
    <fill>
      <patternFill patternType="gray125"/>
    </fill>
    <fill>
      <patternFill patternType="solid">
        <fgColor theme="4" tint="-0.499984740745262"/>
        <bgColor indexed="64"/>
      </patternFill>
    </fill>
    <fill>
      <patternFill patternType="solid">
        <fgColor theme="1" tint="0.34998626667073579"/>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8D8C9"/>
        <bgColor indexed="64"/>
      </patternFill>
    </fill>
    <fill>
      <patternFill patternType="solid">
        <fgColor rgb="FFDBC2AB"/>
        <bgColor indexed="64"/>
      </patternFill>
    </fill>
  </fills>
  <borders count="18">
    <border>
      <left/>
      <right/>
      <top/>
      <bottom/>
      <diagonal/>
    </border>
    <border>
      <left/>
      <right/>
      <top/>
      <bottom style="thin">
        <color theme="0" tint="-0.14996795556505021"/>
      </bottom>
      <diagonal/>
    </border>
    <border>
      <left/>
      <right/>
      <top style="thin">
        <color theme="2"/>
      </top>
      <bottom style="thin">
        <color theme="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2"/>
      </left>
      <right style="thin">
        <color theme="2"/>
      </right>
      <top style="thin">
        <color theme="2"/>
      </top>
      <bottom style="thin">
        <color theme="2"/>
      </bottom>
      <diagonal/>
    </border>
    <border>
      <left/>
      <right/>
      <top/>
      <bottom style="thin">
        <color theme="0" tint="-0.14999847407452621"/>
      </bottom>
      <diagonal/>
    </border>
    <border>
      <left style="thin">
        <color theme="2"/>
      </left>
      <right style="thin">
        <color theme="2"/>
      </right>
      <top/>
      <bottom style="thin">
        <color theme="2"/>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4">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10" applyNumberFormat="0" applyFill="0" applyAlignment="0" applyProtection="0"/>
    <xf numFmtId="0" fontId="22" fillId="0" borderId="11" applyNumberFormat="0" applyFill="0" applyAlignment="0" applyProtection="0"/>
    <xf numFmtId="0" fontId="22" fillId="0" borderId="0" applyNumberFormat="0" applyFill="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6" fillId="14" borderId="12" applyNumberFormat="0" applyAlignment="0" applyProtection="0"/>
    <xf numFmtId="0" fontId="27" fillId="15" borderId="13" applyNumberFormat="0" applyAlignment="0" applyProtection="0"/>
    <xf numFmtId="0" fontId="28" fillId="15" borderId="12" applyNumberFormat="0" applyAlignment="0" applyProtection="0"/>
    <xf numFmtId="0" fontId="29" fillId="0" borderId="14" applyNumberFormat="0" applyFill="0" applyAlignment="0" applyProtection="0"/>
    <xf numFmtId="0" fontId="30" fillId="16" borderId="15" applyNumberFormat="0" applyAlignment="0" applyProtection="0"/>
    <xf numFmtId="0" fontId="31" fillId="0" borderId="0" applyNumberFormat="0" applyFill="0" applyBorder="0" applyAlignment="0" applyProtection="0"/>
    <xf numFmtId="0" fontId="1" fillId="17" borderId="16" applyNumberFormat="0" applyFont="0" applyAlignment="0" applyProtection="0"/>
    <xf numFmtId="0" fontId="32" fillId="0" borderId="0" applyNumberFormat="0" applyFill="0" applyBorder="0" applyAlignment="0" applyProtection="0"/>
    <xf numFmtId="0" fontId="18" fillId="0" borderId="17" applyNumberFormat="0" applyFill="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3"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3"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5" fillId="0" borderId="0"/>
    <xf numFmtId="0" fontId="34"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150">
    <xf numFmtId="0" fontId="0" fillId="0" borderId="0" xfId="0"/>
    <xf numFmtId="0" fontId="2" fillId="0" borderId="0" xfId="0" applyFont="1"/>
    <xf numFmtId="0" fontId="3" fillId="0" borderId="0" xfId="0" applyFont="1"/>
    <xf numFmtId="0" fontId="4" fillId="2" borderId="0" xfId="0" applyFont="1" applyFill="1"/>
    <xf numFmtId="0" fontId="4" fillId="0" borderId="0" xfId="0" applyFont="1"/>
    <xf numFmtId="0" fontId="5" fillId="0" borderId="0" xfId="0" applyFont="1" applyAlignment="1">
      <alignment horizontal="left" vertical="center"/>
    </xf>
    <xf numFmtId="0" fontId="5" fillId="0" borderId="0" xfId="0" applyFont="1" applyAlignment="1">
      <alignment horizontal="right"/>
    </xf>
    <xf numFmtId="0" fontId="4" fillId="0" borderId="0" xfId="0" applyFont="1" applyAlignment="1">
      <alignment horizontal="center"/>
    </xf>
    <xf numFmtId="0" fontId="2" fillId="4" borderId="3" xfId="0" applyFont="1" applyFill="1" applyBorder="1" applyAlignment="1">
      <alignment horizontal="left" vertical="center" indent="1"/>
    </xf>
    <xf numFmtId="15" fontId="2" fillId="5" borderId="3" xfId="0" applyNumberFormat="1" applyFont="1" applyFill="1" applyBorder="1" applyAlignment="1">
      <alignment horizontal="right" vertical="center" indent="1"/>
    </xf>
    <xf numFmtId="15" fontId="2" fillId="4" borderId="3" xfId="0" applyNumberFormat="1" applyFont="1" applyFill="1" applyBorder="1" applyAlignment="1">
      <alignment horizontal="right" vertical="center" indent="1"/>
    </xf>
    <xf numFmtId="15" fontId="2" fillId="0" borderId="0" xfId="0" applyNumberFormat="1" applyFont="1" applyAlignment="1">
      <alignment horizontal="right" vertical="center" indent="1"/>
    </xf>
    <xf numFmtId="0" fontId="6" fillId="4" borderId="3" xfId="0" applyFont="1" applyFill="1" applyBorder="1" applyAlignment="1">
      <alignment horizontal="left" vertical="center" indent="1"/>
    </xf>
    <xf numFmtId="166" fontId="6" fillId="5" borderId="3" xfId="0" applyNumberFormat="1" applyFont="1" applyFill="1" applyBorder="1" applyAlignment="1">
      <alignment horizontal="right" vertical="center" indent="1"/>
    </xf>
    <xf numFmtId="166" fontId="6" fillId="4" borderId="3" xfId="0" applyNumberFormat="1" applyFont="1" applyFill="1" applyBorder="1" applyAlignment="1">
      <alignment horizontal="right" vertical="center" indent="1"/>
    </xf>
    <xf numFmtId="166" fontId="6" fillId="0" borderId="0" xfId="0" applyNumberFormat="1" applyFont="1" applyAlignment="1">
      <alignment horizontal="right" vertical="center" indent="1"/>
    </xf>
    <xf numFmtId="167" fontId="6" fillId="5" borderId="3" xfId="0" applyNumberFormat="1" applyFont="1" applyFill="1" applyBorder="1" applyAlignment="1">
      <alignment horizontal="right" vertical="center" indent="1"/>
    </xf>
    <xf numFmtId="167" fontId="6" fillId="4" borderId="3" xfId="0" applyNumberFormat="1" applyFont="1" applyFill="1" applyBorder="1" applyAlignment="1">
      <alignment horizontal="right" vertical="center" indent="1"/>
    </xf>
    <xf numFmtId="167" fontId="6" fillId="0" borderId="0" xfId="0" applyNumberFormat="1" applyFont="1" applyAlignment="1">
      <alignment horizontal="right" vertical="center" indent="1"/>
    </xf>
    <xf numFmtId="0" fontId="6" fillId="6" borderId="4" xfId="0" applyFont="1" applyFill="1" applyBorder="1"/>
    <xf numFmtId="0" fontId="5" fillId="0" borderId="0" xfId="0" applyFont="1"/>
    <xf numFmtId="168" fontId="2" fillId="0" borderId="4" xfId="1" applyNumberFormat="1" applyFont="1" applyBorder="1"/>
    <xf numFmtId="168" fontId="2" fillId="0" borderId="0" xfId="1" applyNumberFormat="1" applyFont="1" applyFill="1" applyBorder="1"/>
    <xf numFmtId="0" fontId="3" fillId="0" borderId="5" xfId="0" applyFont="1" applyBorder="1"/>
    <xf numFmtId="168" fontId="3" fillId="0" borderId="0" xfId="0" applyNumberFormat="1" applyFont="1"/>
    <xf numFmtId="0" fontId="6" fillId="6" borderId="6" xfId="0" applyFont="1" applyFill="1" applyBorder="1"/>
    <xf numFmtId="0" fontId="6" fillId="7" borderId="4" xfId="0" applyFont="1" applyFill="1" applyBorder="1" applyAlignment="1">
      <alignment horizontal="left" indent="1"/>
    </xf>
    <xf numFmtId="168" fontId="6" fillId="7" borderId="4" xfId="1" applyNumberFormat="1" applyFont="1" applyFill="1" applyBorder="1"/>
    <xf numFmtId="168" fontId="6" fillId="0" borderId="0" xfId="1" applyNumberFormat="1" applyFont="1" applyFill="1" applyBorder="1"/>
    <xf numFmtId="0" fontId="2" fillId="0" borderId="4" xfId="0" applyFont="1" applyBorder="1" applyAlignment="1">
      <alignment horizontal="left" indent="1"/>
    </xf>
    <xf numFmtId="168" fontId="2" fillId="0" borderId="4" xfId="1" applyNumberFormat="1" applyFont="1" applyFill="1" applyBorder="1"/>
    <xf numFmtId="168" fontId="2" fillId="0" borderId="0" xfId="1" applyNumberFormat="1" applyFont="1" applyBorder="1"/>
    <xf numFmtId="0" fontId="5" fillId="6" borderId="0" xfId="0" applyFont="1" applyFill="1"/>
    <xf numFmtId="0" fontId="7" fillId="0" borderId="0" xfId="0" applyFont="1"/>
    <xf numFmtId="0" fontId="5" fillId="0" borderId="4" xfId="0" applyFont="1" applyBorder="1"/>
    <xf numFmtId="168" fontId="3" fillId="0" borderId="4" xfId="1" applyNumberFormat="1" applyFont="1" applyBorder="1"/>
    <xf numFmtId="164" fontId="3" fillId="0" borderId="4" xfId="0" applyNumberFormat="1" applyFont="1" applyBorder="1"/>
    <xf numFmtId="168" fontId="3" fillId="0" borderId="0" xfId="1" applyNumberFormat="1" applyFont="1" applyFill="1" applyBorder="1"/>
    <xf numFmtId="0" fontId="6" fillId="0" borderId="0" xfId="0" applyFont="1" applyAlignment="1">
      <alignment horizontal="right"/>
    </xf>
    <xf numFmtId="165" fontId="0" fillId="0" borderId="0" xfId="0" applyNumberFormat="1"/>
    <xf numFmtId="0" fontId="6" fillId="8" borderId="4" xfId="0" applyFont="1" applyFill="1" applyBorder="1"/>
    <xf numFmtId="168" fontId="6" fillId="8" borderId="4" xfId="1" applyNumberFormat="1" applyFont="1" applyFill="1" applyBorder="1"/>
    <xf numFmtId="165" fontId="2" fillId="0" borderId="0" xfId="0" applyNumberFormat="1" applyFont="1"/>
    <xf numFmtId="0" fontId="2" fillId="0" borderId="4" xfId="0" applyFont="1" applyBorder="1"/>
    <xf numFmtId="43" fontId="2" fillId="0" borderId="7" xfId="1" applyFont="1" applyBorder="1"/>
    <xf numFmtId="43" fontId="2" fillId="0" borderId="2" xfId="1" applyFont="1" applyBorder="1"/>
    <xf numFmtId="43" fontId="2" fillId="0" borderId="8" xfId="1" applyFont="1" applyBorder="1"/>
    <xf numFmtId="168" fontId="2" fillId="0" borderId="8" xfId="1" applyNumberFormat="1" applyFont="1" applyBorder="1"/>
    <xf numFmtId="0" fontId="2" fillId="0" borderId="7" xfId="0" applyFont="1" applyBorder="1"/>
    <xf numFmtId="0" fontId="2" fillId="0" borderId="8" xfId="0" applyFont="1" applyBorder="1"/>
    <xf numFmtId="0" fontId="6" fillId="7" borderId="4" xfId="0" applyFont="1" applyFill="1" applyBorder="1"/>
    <xf numFmtId="168" fontId="2" fillId="0" borderId="7" xfId="0" applyNumberFormat="1" applyFont="1" applyBorder="1"/>
    <xf numFmtId="168" fontId="2" fillId="0" borderId="2" xfId="0" applyNumberFormat="1" applyFont="1" applyBorder="1"/>
    <xf numFmtId="168" fontId="2" fillId="0" borderId="8" xfId="0" applyNumberFormat="1" applyFont="1" applyBorder="1"/>
    <xf numFmtId="168" fontId="6" fillId="9" borderId="4" xfId="1" applyNumberFormat="1" applyFont="1" applyFill="1" applyBorder="1"/>
    <xf numFmtId="0" fontId="8" fillId="0" borderId="4" xfId="0" applyFont="1" applyBorder="1"/>
    <xf numFmtId="169" fontId="8" fillId="0" borderId="4" xfId="2" applyNumberFormat="1" applyFont="1" applyBorder="1"/>
    <xf numFmtId="169" fontId="8" fillId="0" borderId="0" xfId="2" applyNumberFormat="1" applyFont="1" applyFill="1" applyBorder="1"/>
    <xf numFmtId="169" fontId="9" fillId="0" borderId="7" xfId="2" applyNumberFormat="1" applyFont="1" applyBorder="1"/>
    <xf numFmtId="169" fontId="9" fillId="0" borderId="2" xfId="2" applyNumberFormat="1" applyFont="1" applyBorder="1"/>
    <xf numFmtId="169" fontId="9" fillId="0" borderId="8" xfId="2" applyNumberFormat="1" applyFont="1" applyBorder="1"/>
    <xf numFmtId="0" fontId="6" fillId="0" borderId="4" xfId="0" applyFont="1" applyBorder="1"/>
    <xf numFmtId="168" fontId="6" fillId="0" borderId="4" xfId="1" applyNumberFormat="1" applyFont="1" applyBorder="1"/>
    <xf numFmtId="43" fontId="9" fillId="0" borderId="7" xfId="2" applyNumberFormat="1" applyFont="1" applyBorder="1"/>
    <xf numFmtId="43" fontId="9" fillId="0" borderId="2" xfId="2" applyNumberFormat="1" applyFont="1" applyBorder="1"/>
    <xf numFmtId="0" fontId="6" fillId="8" borderId="4" xfId="0" applyFont="1" applyFill="1" applyBorder="1" applyAlignment="1">
      <alignment wrapText="1"/>
    </xf>
    <xf numFmtId="168" fontId="6" fillId="8" borderId="4" xfId="1" applyNumberFormat="1" applyFont="1" applyFill="1" applyBorder="1" applyAlignment="1">
      <alignment vertical="center"/>
    </xf>
    <xf numFmtId="168" fontId="6" fillId="0" borderId="0" xfId="1" applyNumberFormat="1" applyFont="1" applyFill="1" applyBorder="1" applyAlignment="1">
      <alignment vertical="center"/>
    </xf>
    <xf numFmtId="0" fontId="10" fillId="0" borderId="0" xfId="0" applyFont="1"/>
    <xf numFmtId="168" fontId="2" fillId="0" borderId="7" xfId="1" applyNumberFormat="1" applyFont="1" applyBorder="1"/>
    <xf numFmtId="168" fontId="2" fillId="0" borderId="2" xfId="1" applyNumberFormat="1" applyFont="1" applyBorder="1"/>
    <xf numFmtId="0" fontId="3" fillId="0" borderId="4" xfId="0" applyFont="1" applyBorder="1" applyAlignment="1">
      <alignment horizontal="left" indent="1"/>
    </xf>
    <xf numFmtId="0" fontId="5" fillId="7" borderId="4" xfId="0" applyFont="1" applyFill="1" applyBorder="1" applyAlignment="1">
      <alignment horizontal="left"/>
    </xf>
    <xf numFmtId="0" fontId="5" fillId="8" borderId="4" xfId="0" applyFont="1" applyFill="1" applyBorder="1" applyAlignment="1">
      <alignment horizontal="right" vertical="center"/>
    </xf>
    <xf numFmtId="0" fontId="3" fillId="0" borderId="4" xfId="0" applyFont="1" applyBorder="1"/>
    <xf numFmtId="168" fontId="3" fillId="0" borderId="4" xfId="1" applyNumberFormat="1" applyFont="1" applyBorder="1" applyAlignment="1"/>
    <xf numFmtId="168" fontId="3" fillId="8" borderId="4" xfId="1" applyNumberFormat="1" applyFont="1" applyFill="1" applyBorder="1" applyAlignment="1"/>
    <xf numFmtId="168" fontId="3" fillId="0" borderId="0" xfId="1" applyNumberFormat="1" applyFont="1" applyFill="1" applyBorder="1" applyAlignment="1"/>
    <xf numFmtId="170" fontId="3" fillId="0" borderId="4" xfId="1" applyNumberFormat="1" applyFont="1" applyBorder="1" applyAlignment="1"/>
    <xf numFmtId="170" fontId="3" fillId="8" borderId="4" xfId="1" applyNumberFormat="1" applyFont="1" applyFill="1" applyBorder="1" applyAlignment="1"/>
    <xf numFmtId="170" fontId="3" fillId="0" borderId="0" xfId="1" applyNumberFormat="1" applyFont="1" applyFill="1" applyBorder="1" applyAlignment="1"/>
    <xf numFmtId="171" fontId="3" fillId="0" borderId="4" xfId="1" applyNumberFormat="1" applyFont="1" applyBorder="1" applyAlignment="1"/>
    <xf numFmtId="171" fontId="3" fillId="8" borderId="4" xfId="1" applyNumberFormat="1" applyFont="1" applyFill="1" applyBorder="1" applyAlignment="1"/>
    <xf numFmtId="171" fontId="3" fillId="0" borderId="0" xfId="1" applyNumberFormat="1" applyFont="1" applyFill="1" applyBorder="1" applyAlignment="1"/>
    <xf numFmtId="169" fontId="3" fillId="0" borderId="4" xfId="2" applyNumberFormat="1" applyFont="1" applyBorder="1" applyAlignment="1"/>
    <xf numFmtId="169" fontId="3" fillId="8" borderId="4" xfId="2" applyNumberFormat="1" applyFont="1" applyFill="1" applyBorder="1" applyAlignment="1"/>
    <xf numFmtId="169" fontId="3" fillId="0" borderId="0" xfId="2" applyNumberFormat="1" applyFont="1" applyFill="1" applyBorder="1" applyAlignment="1"/>
    <xf numFmtId="172" fontId="3" fillId="0" borderId="4" xfId="1" applyNumberFormat="1" applyFont="1" applyBorder="1" applyAlignment="1">
      <alignment vertical="center"/>
    </xf>
    <xf numFmtId="172" fontId="3" fillId="0" borderId="4" xfId="1" applyNumberFormat="1" applyFont="1" applyFill="1" applyBorder="1" applyAlignment="1">
      <alignment vertical="center"/>
    </xf>
    <xf numFmtId="172" fontId="3" fillId="8" borderId="4" xfId="1" applyNumberFormat="1" applyFont="1" applyFill="1" applyBorder="1" applyAlignment="1">
      <alignment vertical="center"/>
    </xf>
    <xf numFmtId="172" fontId="3" fillId="0" borderId="0" xfId="1" applyNumberFormat="1" applyFont="1" applyFill="1" applyBorder="1" applyAlignment="1">
      <alignment vertical="center"/>
    </xf>
    <xf numFmtId="43" fontId="2" fillId="0" borderId="0" xfId="1" applyFont="1" applyFill="1" applyBorder="1"/>
    <xf numFmtId="43" fontId="3" fillId="0" borderId="0" xfId="1" applyFont="1"/>
    <xf numFmtId="43" fontId="0" fillId="0" borderId="0" xfId="0" applyNumberFormat="1"/>
    <xf numFmtId="168" fontId="2" fillId="0" borderId="4" xfId="1" applyNumberFormat="1" applyFont="1" applyBorder="1" applyAlignment="1">
      <alignment horizontal="left" indent="1"/>
    </xf>
    <xf numFmtId="168" fontId="6" fillId="0" borderId="4" xfId="1" applyNumberFormat="1" applyFont="1" applyBorder="1" applyAlignment="1">
      <alignment horizontal="left" indent="1"/>
    </xf>
    <xf numFmtId="168" fontId="5" fillId="0" borderId="0" xfId="0" applyNumberFormat="1" applyFont="1" applyAlignment="1">
      <alignment horizontal="right"/>
    </xf>
    <xf numFmtId="168" fontId="9" fillId="0" borderId="8" xfId="2" applyNumberFormat="1" applyFont="1" applyBorder="1"/>
    <xf numFmtId="168" fontId="15" fillId="0" borderId="2" xfId="1" applyNumberFormat="1" applyFont="1" applyBorder="1"/>
    <xf numFmtId="168" fontId="15" fillId="0" borderId="8" xfId="1" applyNumberFormat="1" applyFont="1" applyBorder="1"/>
    <xf numFmtId="168" fontId="15" fillId="0" borderId="2" xfId="0" applyNumberFormat="1" applyFont="1" applyBorder="1"/>
    <xf numFmtId="168" fontId="5" fillId="8" borderId="4" xfId="1" applyNumberFormat="1" applyFont="1" applyFill="1" applyBorder="1"/>
    <xf numFmtId="168" fontId="5" fillId="9" borderId="4" xfId="1" applyNumberFormat="1" applyFont="1" applyFill="1" applyBorder="1"/>
    <xf numFmtId="168" fontId="2" fillId="10" borderId="4" xfId="1" applyNumberFormat="1" applyFont="1" applyFill="1" applyBorder="1"/>
    <xf numFmtId="0" fontId="5" fillId="6" borderId="0" xfId="0" applyFont="1" applyFill="1" applyAlignment="1">
      <alignment vertical="center"/>
    </xf>
    <xf numFmtId="0" fontId="16" fillId="0" borderId="0" xfId="0" applyFont="1"/>
    <xf numFmtId="168" fontId="16" fillId="0" borderId="0" xfId="1" applyNumberFormat="1" applyFont="1" applyBorder="1"/>
    <xf numFmtId="0" fontId="17" fillId="0" borderId="0" xfId="0" applyFont="1"/>
    <xf numFmtId="0" fontId="9" fillId="7" borderId="4" xfId="0" applyFont="1" applyFill="1" applyBorder="1"/>
    <xf numFmtId="0" fontId="17" fillId="7" borderId="0" xfId="0" applyFont="1" applyFill="1"/>
    <xf numFmtId="168" fontId="9" fillId="7" borderId="4" xfId="1" applyNumberFormat="1" applyFont="1" applyFill="1" applyBorder="1"/>
    <xf numFmtId="168" fontId="9" fillId="0" borderId="0" xfId="1" applyNumberFormat="1" applyFont="1" applyFill="1" applyBorder="1"/>
    <xf numFmtId="43" fontId="10" fillId="0" borderId="0" xfId="1" applyFont="1"/>
    <xf numFmtId="43" fontId="2" fillId="0" borderId="4" xfId="1" applyFont="1" applyBorder="1"/>
    <xf numFmtId="43" fontId="2" fillId="0" borderId="8" xfId="0" applyNumberFormat="1" applyFont="1" applyBorder="1"/>
    <xf numFmtId="43" fontId="6" fillId="0" borderId="0" xfId="1" applyFont="1" applyFill="1" applyBorder="1"/>
    <xf numFmtId="9" fontId="3" fillId="0" borderId="0" xfId="2" applyFont="1"/>
    <xf numFmtId="168" fontId="2" fillId="0" borderId="4" xfId="1" applyNumberFormat="1" applyFont="1" applyBorder="1" applyAlignment="1">
      <alignment horizontal="right"/>
    </xf>
    <xf numFmtId="0" fontId="18" fillId="0" borderId="0" xfId="0" applyFont="1"/>
    <xf numFmtId="0" fontId="5" fillId="0" borderId="4" xfId="0" applyFont="1" applyBorder="1" applyAlignment="1">
      <alignment horizontal="left" indent="1"/>
    </xf>
    <xf numFmtId="0" fontId="3" fillId="0" borderId="4" xfId="0" applyFont="1" applyBorder="1" applyAlignment="1">
      <alignment horizontal="left" indent="3"/>
    </xf>
    <xf numFmtId="168" fontId="0" fillId="0" borderId="0" xfId="0" applyNumberFormat="1"/>
    <xf numFmtId="168" fontId="18" fillId="0" borderId="0" xfId="0" applyNumberFormat="1" applyFont="1"/>
    <xf numFmtId="168" fontId="6" fillId="0" borderId="4" xfId="1" applyNumberFormat="1" applyFont="1" applyFill="1" applyBorder="1"/>
    <xf numFmtId="169" fontId="3" fillId="0" borderId="0" xfId="2" applyNumberFormat="1" applyFont="1"/>
    <xf numFmtId="168" fontId="3" fillId="0" borderId="4" xfId="1" applyNumberFormat="1" applyFont="1" applyFill="1" applyBorder="1"/>
    <xf numFmtId="43" fontId="2" fillId="0" borderId="0" xfId="1" applyFont="1"/>
    <xf numFmtId="0" fontId="36" fillId="0" borderId="0" xfId="0" applyFont="1" applyAlignment="1">
      <alignment horizontal="center" vertical="center" wrapText="1" readingOrder="1"/>
    </xf>
    <xf numFmtId="0" fontId="37" fillId="0" borderId="0" xfId="0" applyFont="1" applyAlignment="1">
      <alignment horizontal="left" vertical="center" wrapText="1" readingOrder="1"/>
    </xf>
    <xf numFmtId="168" fontId="37" fillId="0" borderId="0" xfId="1" applyNumberFormat="1" applyFont="1" applyAlignment="1">
      <alignment horizontal="right" vertical="center" wrapText="1" readingOrder="1"/>
    </xf>
    <xf numFmtId="0" fontId="36" fillId="42" borderId="0" xfId="0" applyFont="1" applyFill="1" applyAlignment="1">
      <alignment horizontal="left" vertical="center" wrapText="1" readingOrder="1"/>
    </xf>
    <xf numFmtId="0" fontId="36" fillId="42" borderId="0" xfId="0" applyFont="1" applyFill="1" applyAlignment="1">
      <alignment horizontal="center" vertical="center" wrapText="1" readingOrder="1"/>
    </xf>
    <xf numFmtId="168" fontId="36" fillId="42" borderId="0" xfId="1" applyNumberFormat="1" applyFont="1" applyFill="1" applyAlignment="1">
      <alignment horizontal="right" vertical="center" wrapText="1" readingOrder="1"/>
    </xf>
    <xf numFmtId="0" fontId="36" fillId="43" borderId="0" xfId="0" applyFont="1" applyFill="1" applyAlignment="1">
      <alignment horizontal="left" vertical="center" wrapText="1" readingOrder="1"/>
    </xf>
    <xf numFmtId="0" fontId="39" fillId="43" borderId="0" xfId="0" applyFont="1" applyFill="1" applyAlignment="1">
      <alignment vertical="center" wrapText="1"/>
    </xf>
    <xf numFmtId="168" fontId="36" fillId="43" borderId="0" xfId="1" applyNumberFormat="1" applyFont="1" applyFill="1" applyAlignment="1">
      <alignment horizontal="right" vertical="center" wrapText="1" readingOrder="1"/>
    </xf>
    <xf numFmtId="168" fontId="36" fillId="43" borderId="0" xfId="1" applyNumberFormat="1" applyFont="1" applyFill="1" applyAlignment="1">
      <alignment horizontal="center" vertical="center" wrapText="1" readingOrder="1"/>
    </xf>
    <xf numFmtId="0" fontId="4" fillId="2" borderId="0" xfId="0" applyFont="1" applyFill="1" applyAlignment="1">
      <alignment horizontal="center"/>
    </xf>
    <xf numFmtId="0" fontId="4" fillId="2" borderId="0" xfId="0" applyFont="1" applyFill="1" applyAlignment="1">
      <alignment horizontal="right"/>
    </xf>
    <xf numFmtId="0" fontId="2" fillId="42"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168" fontId="2" fillId="0" borderId="0" xfId="1" applyNumberFormat="1" applyFont="1" applyAlignment="1">
      <alignment horizontal="right" vertical="center" wrapText="1"/>
    </xf>
    <xf numFmtId="168" fontId="2" fillId="0" borderId="0" xfId="1" applyNumberFormat="1" applyFont="1" applyAlignment="1">
      <alignment horizontal="center" vertical="center" wrapText="1"/>
    </xf>
    <xf numFmtId="0" fontId="4" fillId="2" borderId="0" xfId="0" applyFont="1" applyFill="1" applyAlignment="1">
      <alignment vertical="center"/>
    </xf>
    <xf numFmtId="0" fontId="39" fillId="43" borderId="0" xfId="0" applyFont="1" applyFill="1" applyAlignment="1">
      <alignment horizontal="center" wrapText="1"/>
    </xf>
    <xf numFmtId="0" fontId="0" fillId="0" borderId="0" xfId="0" applyAlignment="1">
      <alignment vertical="center"/>
    </xf>
    <xf numFmtId="0" fontId="40" fillId="0" borderId="0" xfId="0" applyFont="1" applyAlignment="1">
      <alignment horizontal="left" vertical="center" readingOrder="1"/>
    </xf>
    <xf numFmtId="0" fontId="4" fillId="3" borderId="1" xfId="0" applyFont="1" applyFill="1" applyBorder="1" applyAlignment="1">
      <alignment horizontal="center"/>
    </xf>
    <xf numFmtId="0" fontId="4" fillId="3" borderId="2" xfId="0" applyFont="1" applyFill="1" applyBorder="1" applyAlignment="1">
      <alignment horizontal="center"/>
    </xf>
  </cellXfs>
  <cellStyles count="6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10 10" xfId="45" xr:uid="{0DACF416-FD31-426F-A631-203060525EE6}"/>
    <cellStyle name="Comma 10 10 2" xfId="49" xr:uid="{541FF93E-04A0-46F6-A6A9-6873E3C503D7}"/>
    <cellStyle name="Comma 10 10 2 2" xfId="61" xr:uid="{0768EE98-731F-4C6C-A767-FE3B5E40802C}"/>
    <cellStyle name="Comma 10 10 2 3" xfId="56" xr:uid="{10C2CAD3-E7E6-4413-8215-018FB5135C40}"/>
    <cellStyle name="Comma 10 10 3" xfId="47" xr:uid="{E68E50EC-DA6D-4912-B091-B5AB458306B5}"/>
    <cellStyle name="Comma 10 10 3 2" xfId="59" xr:uid="{5CEB3989-539B-4015-8079-056EB5FC5EA2}"/>
    <cellStyle name="Comma 10 10 3 3" xfId="57" xr:uid="{5365AE61-0D78-4D3E-B14D-5ABB58CDF479}"/>
    <cellStyle name="Comma 10 10 4" xfId="58" xr:uid="{79EE3379-44CA-4BB7-AE3B-79C0292F6FEE}"/>
    <cellStyle name="Comma 10 10 5" xfId="52" xr:uid="{E6D2CFD7-A23D-47F4-8114-876F1EDC9D3F}"/>
    <cellStyle name="Comma 2" xfId="46" xr:uid="{F585F614-89A1-4DD2-BDCC-28354D0A38B5}"/>
    <cellStyle name="Comma 2 2" xfId="48" xr:uid="{2712ACC5-96C9-4231-8323-ACBD264D3509}"/>
    <cellStyle name="Comma 2 2 2" xfId="60" xr:uid="{CD32955D-108E-4CAB-B827-83771495C823}"/>
    <cellStyle name="Comma 2 2 3" xfId="53" xr:uid="{CC40D3AE-C47C-40B5-83F1-4D22384D9368}"/>
    <cellStyle name="Comma 2 3" xfId="62" xr:uid="{716DD7CE-4836-4176-94AF-DF786383C65E}"/>
    <cellStyle name="Comma 3" xfId="51" xr:uid="{38BD7A21-0581-47B4-8038-AF03D73EEB09}"/>
    <cellStyle name="Comma 4" xfId="63" xr:uid="{944F30B4-53BF-443E-8F68-A31C54CF1AEF}"/>
    <cellStyle name="Comma 5" xfId="44" xr:uid="{371A38A2-169B-47B9-B826-CEFA68A13888}"/>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54" xr:uid="{C9A13AAE-1919-4EDD-BD8C-B063054A72A0}"/>
    <cellStyle name="Normal 3" xfId="55" xr:uid="{018723CC-0C8C-44DF-BCC6-5A287AEA8AA5}"/>
    <cellStyle name="Note" xfId="17" builtinId="10" customBuiltin="1"/>
    <cellStyle name="Output" xfId="12" builtinId="21" customBuiltin="1"/>
    <cellStyle name="Percent" xfId="2" builtinId="5"/>
    <cellStyle name="Percent 2" xfId="50" xr:uid="{C575B753-32D4-4518-B002-657CEB5BEAA6}"/>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86535-42FC-4A81-8303-550360C3A78F}">
  <dimension ref="A2:K47"/>
  <sheetViews>
    <sheetView showGridLines="0" tabSelected="1" zoomScale="90" zoomScaleNormal="90" workbookViewId="0">
      <pane ySplit="2" topLeftCell="A23" activePane="bottomLeft" state="frozen"/>
      <selection pane="bottomLeft" activeCell="H34" sqref="H34"/>
    </sheetView>
  </sheetViews>
  <sheetFormatPr defaultRowHeight="14.5" x14ac:dyDescent="0.35"/>
  <cols>
    <col min="2" max="2" width="3.08984375" bestFit="1" customWidth="1"/>
    <col min="3" max="3" width="34.08984375" customWidth="1"/>
    <col min="4" max="4" width="16.6328125" customWidth="1"/>
    <col min="5" max="5" width="20.90625" bestFit="1" customWidth="1"/>
    <col min="6" max="6" width="16.6328125" customWidth="1"/>
    <col min="7" max="7" width="29.36328125" customWidth="1"/>
    <col min="8" max="9" width="20.1796875" customWidth="1"/>
  </cols>
  <sheetData>
    <row r="2" spans="1:11" x14ac:dyDescent="0.35">
      <c r="A2" s="2"/>
      <c r="B2" s="137" t="s">
        <v>93</v>
      </c>
      <c r="C2" s="144" t="s">
        <v>99</v>
      </c>
      <c r="D2" s="144" t="s">
        <v>100</v>
      </c>
      <c r="E2" s="144" t="s">
        <v>101</v>
      </c>
      <c r="F2" s="144" t="s">
        <v>102</v>
      </c>
      <c r="G2" s="144" t="s">
        <v>94</v>
      </c>
      <c r="H2" s="138" t="s">
        <v>103</v>
      </c>
      <c r="I2" s="138" t="s">
        <v>104</v>
      </c>
      <c r="J2" s="2"/>
      <c r="K2" s="2"/>
    </row>
    <row r="3" spans="1:11" ht="15.5" customHeight="1" x14ac:dyDescent="0.35">
      <c r="A3" s="2"/>
      <c r="B3" s="127">
        <v>1</v>
      </c>
      <c r="C3" s="128" t="s">
        <v>168</v>
      </c>
      <c r="D3" s="128" t="s">
        <v>105</v>
      </c>
      <c r="E3" s="128" t="s">
        <v>106</v>
      </c>
      <c r="F3" s="128" t="s">
        <v>107</v>
      </c>
      <c r="G3" s="128" t="s">
        <v>95</v>
      </c>
      <c r="H3" s="129">
        <v>301</v>
      </c>
      <c r="I3" s="129">
        <v>22</v>
      </c>
      <c r="J3" s="2"/>
      <c r="K3" s="2"/>
    </row>
    <row r="4" spans="1:11" ht="15.5" customHeight="1" x14ac:dyDescent="0.35">
      <c r="A4" s="2"/>
      <c r="B4" s="127">
        <v>2</v>
      </c>
      <c r="C4" s="128" t="s">
        <v>108</v>
      </c>
      <c r="D4" s="128" t="s">
        <v>109</v>
      </c>
      <c r="E4" s="128" t="s">
        <v>110</v>
      </c>
      <c r="F4" s="128" t="s">
        <v>111</v>
      </c>
      <c r="G4" s="128" t="s">
        <v>95</v>
      </c>
      <c r="H4" s="129">
        <v>155</v>
      </c>
      <c r="I4" s="129" t="s">
        <v>112</v>
      </c>
      <c r="J4" s="2"/>
      <c r="K4" s="2"/>
    </row>
    <row r="5" spans="1:11" ht="15.5" customHeight="1" x14ac:dyDescent="0.35">
      <c r="A5" s="2"/>
      <c r="B5" s="127">
        <v>3</v>
      </c>
      <c r="C5" s="128" t="s">
        <v>169</v>
      </c>
      <c r="D5" s="128" t="s">
        <v>113</v>
      </c>
      <c r="E5" s="128" t="s">
        <v>114</v>
      </c>
      <c r="F5" s="128" t="s">
        <v>111</v>
      </c>
      <c r="G5" s="128" t="s">
        <v>115</v>
      </c>
      <c r="H5" s="129">
        <v>326</v>
      </c>
      <c r="I5" s="129" t="s">
        <v>112</v>
      </c>
      <c r="J5" s="2"/>
      <c r="K5" s="2"/>
    </row>
    <row r="6" spans="1:11" ht="15.5" customHeight="1" x14ac:dyDescent="0.35">
      <c r="A6" s="2"/>
      <c r="B6" s="127">
        <v>4</v>
      </c>
      <c r="C6" s="128" t="s">
        <v>116</v>
      </c>
      <c r="D6" s="128" t="s">
        <v>117</v>
      </c>
      <c r="E6" s="128" t="s">
        <v>118</v>
      </c>
      <c r="F6" s="128" t="s">
        <v>111</v>
      </c>
      <c r="G6" s="128" t="s">
        <v>115</v>
      </c>
      <c r="H6" s="129">
        <v>170</v>
      </c>
      <c r="I6" s="129" t="s">
        <v>112</v>
      </c>
      <c r="J6" s="2"/>
      <c r="K6" s="2"/>
    </row>
    <row r="7" spans="1:11" ht="15.5" customHeight="1" x14ac:dyDescent="0.35">
      <c r="A7" s="2"/>
      <c r="B7" s="127">
        <v>5</v>
      </c>
      <c r="C7" s="128" t="s">
        <v>170</v>
      </c>
      <c r="D7" s="128" t="s">
        <v>119</v>
      </c>
      <c r="E7" s="128" t="s">
        <v>120</v>
      </c>
      <c r="F7" s="128" t="s">
        <v>107</v>
      </c>
      <c r="G7" s="128" t="s">
        <v>115</v>
      </c>
      <c r="H7" s="129">
        <v>176</v>
      </c>
      <c r="I7" s="129" t="s">
        <v>112</v>
      </c>
      <c r="J7" s="2"/>
      <c r="K7" s="2"/>
    </row>
    <row r="8" spans="1:11" ht="15.5" customHeight="1" x14ac:dyDescent="0.35">
      <c r="A8" s="2"/>
      <c r="B8" s="127">
        <v>6</v>
      </c>
      <c r="C8" s="128" t="s">
        <v>121</v>
      </c>
      <c r="D8" s="128" t="s">
        <v>122</v>
      </c>
      <c r="E8" s="128" t="s">
        <v>123</v>
      </c>
      <c r="F8" s="128" t="s">
        <v>111</v>
      </c>
      <c r="G8" s="128" t="s">
        <v>96</v>
      </c>
      <c r="H8" s="129">
        <v>123</v>
      </c>
      <c r="I8" s="129" t="s">
        <v>112</v>
      </c>
      <c r="J8" s="2"/>
      <c r="K8" s="2"/>
    </row>
    <row r="9" spans="1:11" ht="15.5" customHeight="1" x14ac:dyDescent="0.35">
      <c r="A9" s="2"/>
      <c r="B9" s="127">
        <v>7</v>
      </c>
      <c r="C9" s="128" t="s">
        <v>124</v>
      </c>
      <c r="D9" s="128" t="s">
        <v>117</v>
      </c>
      <c r="E9" s="128" t="s">
        <v>125</v>
      </c>
      <c r="F9" s="128" t="s">
        <v>111</v>
      </c>
      <c r="G9" s="128" t="s">
        <v>96</v>
      </c>
      <c r="H9" s="129">
        <v>104</v>
      </c>
      <c r="I9" s="129" t="s">
        <v>112</v>
      </c>
      <c r="J9" s="2"/>
      <c r="K9" s="2"/>
    </row>
    <row r="10" spans="1:11" ht="15.5" customHeight="1" x14ac:dyDescent="0.35">
      <c r="A10" s="2"/>
      <c r="B10" s="127">
        <v>8</v>
      </c>
      <c r="C10" s="128" t="s">
        <v>124</v>
      </c>
      <c r="D10" s="128" t="s">
        <v>117</v>
      </c>
      <c r="E10" s="128" t="s">
        <v>123</v>
      </c>
      <c r="F10" s="128" t="s">
        <v>111</v>
      </c>
      <c r="G10" s="128" t="s">
        <v>96</v>
      </c>
      <c r="H10" s="129">
        <v>148</v>
      </c>
      <c r="I10" s="129" t="s">
        <v>112</v>
      </c>
      <c r="J10" s="2"/>
      <c r="K10" s="2"/>
    </row>
    <row r="11" spans="1:11" ht="15.5" customHeight="1" x14ac:dyDescent="0.35">
      <c r="A11" s="2"/>
      <c r="B11" s="127">
        <v>9</v>
      </c>
      <c r="C11" s="128" t="s">
        <v>124</v>
      </c>
      <c r="D11" s="128" t="s">
        <v>117</v>
      </c>
      <c r="E11" s="128" t="s">
        <v>118</v>
      </c>
      <c r="F11" s="128" t="s">
        <v>111</v>
      </c>
      <c r="G11" s="128" t="s">
        <v>96</v>
      </c>
      <c r="H11" s="129">
        <v>166</v>
      </c>
      <c r="I11" s="129" t="s">
        <v>112</v>
      </c>
      <c r="J11" s="2"/>
      <c r="K11" s="2"/>
    </row>
    <row r="12" spans="1:11" ht="15.5" customHeight="1" x14ac:dyDescent="0.35">
      <c r="A12" s="2"/>
      <c r="B12" s="127">
        <v>10</v>
      </c>
      <c r="C12" s="128" t="s">
        <v>124</v>
      </c>
      <c r="D12" s="128" t="s">
        <v>126</v>
      </c>
      <c r="E12" s="128" t="s">
        <v>127</v>
      </c>
      <c r="F12" s="128" t="s">
        <v>111</v>
      </c>
      <c r="G12" s="128" t="s">
        <v>96</v>
      </c>
      <c r="H12" s="129">
        <v>126</v>
      </c>
      <c r="I12" s="129" t="s">
        <v>112</v>
      </c>
      <c r="J12" s="2"/>
      <c r="K12" s="2"/>
    </row>
    <row r="13" spans="1:11" ht="15.5" customHeight="1" x14ac:dyDescent="0.35">
      <c r="A13" s="2"/>
      <c r="B13" s="127">
        <v>11</v>
      </c>
      <c r="C13" s="128" t="s">
        <v>124</v>
      </c>
      <c r="D13" s="128" t="s">
        <v>128</v>
      </c>
      <c r="E13" s="128" t="s">
        <v>129</v>
      </c>
      <c r="F13" s="128" t="s">
        <v>111</v>
      </c>
      <c r="G13" s="128" t="s">
        <v>96</v>
      </c>
      <c r="H13" s="129">
        <v>153</v>
      </c>
      <c r="I13" s="129">
        <v>86</v>
      </c>
      <c r="J13" s="2"/>
      <c r="K13" s="2"/>
    </row>
    <row r="14" spans="1:11" ht="15.5" customHeight="1" x14ac:dyDescent="0.35">
      <c r="A14" s="2"/>
      <c r="B14" s="127">
        <v>12</v>
      </c>
      <c r="C14" s="128" t="s">
        <v>124</v>
      </c>
      <c r="D14" s="128" t="s">
        <v>105</v>
      </c>
      <c r="E14" s="128" t="s">
        <v>130</v>
      </c>
      <c r="F14" s="128" t="s">
        <v>111</v>
      </c>
      <c r="G14" s="128" t="s">
        <v>96</v>
      </c>
      <c r="H14" s="129">
        <v>109</v>
      </c>
      <c r="I14" s="129" t="s">
        <v>112</v>
      </c>
      <c r="J14" s="2"/>
      <c r="K14" s="2"/>
    </row>
    <row r="15" spans="1:11" ht="15.5" customHeight="1" x14ac:dyDescent="0.35">
      <c r="A15" s="2"/>
      <c r="B15" s="127">
        <v>13</v>
      </c>
      <c r="C15" s="128" t="s">
        <v>124</v>
      </c>
      <c r="D15" s="128" t="s">
        <v>131</v>
      </c>
      <c r="E15" s="128" t="s">
        <v>132</v>
      </c>
      <c r="F15" s="128" t="s">
        <v>111</v>
      </c>
      <c r="G15" s="128" t="s">
        <v>96</v>
      </c>
      <c r="H15" s="129">
        <v>130</v>
      </c>
      <c r="I15" s="129" t="s">
        <v>112</v>
      </c>
      <c r="J15" s="2"/>
      <c r="K15" s="2"/>
    </row>
    <row r="16" spans="1:11" ht="15.5" customHeight="1" x14ac:dyDescent="0.35">
      <c r="A16" s="2"/>
      <c r="B16" s="127">
        <v>14</v>
      </c>
      <c r="C16" s="128" t="s">
        <v>133</v>
      </c>
      <c r="D16" s="128" t="s">
        <v>109</v>
      </c>
      <c r="E16" s="128" t="s">
        <v>134</v>
      </c>
      <c r="F16" s="128" t="s">
        <v>135</v>
      </c>
      <c r="G16" s="128" t="s">
        <v>97</v>
      </c>
      <c r="H16" s="129">
        <v>130</v>
      </c>
      <c r="I16" s="129" t="s">
        <v>112</v>
      </c>
      <c r="J16" s="2"/>
      <c r="K16" s="2"/>
    </row>
    <row r="17" spans="1:11" ht="15.5" customHeight="1" x14ac:dyDescent="0.35">
      <c r="A17" s="2"/>
      <c r="B17" s="127">
        <v>15</v>
      </c>
      <c r="C17" s="128" t="s">
        <v>133</v>
      </c>
      <c r="D17" s="128" t="s">
        <v>117</v>
      </c>
      <c r="E17" s="128" t="s">
        <v>125</v>
      </c>
      <c r="F17" s="128" t="s">
        <v>135</v>
      </c>
      <c r="G17" s="128" t="s">
        <v>97</v>
      </c>
      <c r="H17" s="129">
        <v>217</v>
      </c>
      <c r="I17" s="129" t="s">
        <v>112</v>
      </c>
      <c r="J17" s="2"/>
      <c r="K17" s="2"/>
    </row>
    <row r="18" spans="1:11" ht="15.5" customHeight="1" x14ac:dyDescent="0.35">
      <c r="A18" s="2"/>
      <c r="B18" s="127">
        <v>16</v>
      </c>
      <c r="C18" s="128" t="s">
        <v>133</v>
      </c>
      <c r="D18" s="128" t="s">
        <v>105</v>
      </c>
      <c r="E18" s="128" t="s">
        <v>136</v>
      </c>
      <c r="F18" s="128" t="s">
        <v>135</v>
      </c>
      <c r="G18" s="128" t="s">
        <v>97</v>
      </c>
      <c r="H18" s="129">
        <v>104</v>
      </c>
      <c r="I18" s="129" t="s">
        <v>112</v>
      </c>
      <c r="J18" s="2"/>
      <c r="K18" s="2"/>
    </row>
    <row r="19" spans="1:11" ht="15.5" customHeight="1" x14ac:dyDescent="0.35">
      <c r="A19" s="2"/>
      <c r="B19" s="127">
        <v>17</v>
      </c>
      <c r="C19" s="128" t="s">
        <v>133</v>
      </c>
      <c r="D19" s="128" t="s">
        <v>119</v>
      </c>
      <c r="E19" s="128" t="s">
        <v>137</v>
      </c>
      <c r="F19" s="128" t="s">
        <v>135</v>
      </c>
      <c r="G19" s="128" t="s">
        <v>97</v>
      </c>
      <c r="H19" s="129">
        <v>205</v>
      </c>
      <c r="I19" s="129" t="s">
        <v>112</v>
      </c>
      <c r="J19" s="2"/>
      <c r="K19" s="2"/>
    </row>
    <row r="20" spans="1:11" ht="15.5" customHeight="1" x14ac:dyDescent="0.35">
      <c r="A20" s="2"/>
      <c r="B20" s="127">
        <v>18</v>
      </c>
      <c r="C20" s="128" t="s">
        <v>133</v>
      </c>
      <c r="D20" s="128" t="s">
        <v>105</v>
      </c>
      <c r="E20" s="128" t="s">
        <v>138</v>
      </c>
      <c r="F20" s="128" t="s">
        <v>135</v>
      </c>
      <c r="G20" s="128" t="s">
        <v>97</v>
      </c>
      <c r="H20" s="129">
        <v>142</v>
      </c>
      <c r="I20" s="129" t="s">
        <v>112</v>
      </c>
      <c r="J20" s="2"/>
      <c r="K20" s="2"/>
    </row>
    <row r="21" spans="1:11" ht="15.5" customHeight="1" x14ac:dyDescent="0.35">
      <c r="A21" s="2"/>
      <c r="B21" s="127">
        <v>19</v>
      </c>
      <c r="C21" s="128" t="s">
        <v>133</v>
      </c>
      <c r="D21" s="128" t="s">
        <v>113</v>
      </c>
      <c r="E21" s="128" t="s">
        <v>139</v>
      </c>
      <c r="F21" s="128" t="s">
        <v>135</v>
      </c>
      <c r="G21" s="128" t="s">
        <v>97</v>
      </c>
      <c r="H21" s="129">
        <v>150</v>
      </c>
      <c r="I21" s="129" t="s">
        <v>112</v>
      </c>
      <c r="J21" s="2"/>
      <c r="K21" s="2"/>
    </row>
    <row r="22" spans="1:11" ht="15.5" customHeight="1" x14ac:dyDescent="0.35">
      <c r="A22" s="2"/>
      <c r="B22" s="127">
        <v>20</v>
      </c>
      <c r="C22" s="128" t="s">
        <v>133</v>
      </c>
      <c r="D22" s="128" t="s">
        <v>140</v>
      </c>
      <c r="E22" s="128" t="s">
        <v>141</v>
      </c>
      <c r="F22" s="128" t="s">
        <v>135</v>
      </c>
      <c r="G22" s="128" t="s">
        <v>97</v>
      </c>
      <c r="H22" s="129">
        <v>101</v>
      </c>
      <c r="I22" s="129" t="s">
        <v>112</v>
      </c>
      <c r="J22" s="2"/>
      <c r="K22" s="2"/>
    </row>
    <row r="23" spans="1:11" ht="15.5" customHeight="1" x14ac:dyDescent="0.35">
      <c r="A23" s="2"/>
      <c r="B23" s="127">
        <v>21</v>
      </c>
      <c r="C23" s="128" t="s">
        <v>133</v>
      </c>
      <c r="D23" s="128" t="s">
        <v>113</v>
      </c>
      <c r="E23" s="128" t="s">
        <v>142</v>
      </c>
      <c r="F23" s="128" t="s">
        <v>135</v>
      </c>
      <c r="G23" s="128" t="s">
        <v>97</v>
      </c>
      <c r="H23" s="129">
        <v>170</v>
      </c>
      <c r="I23" s="129" t="s">
        <v>112</v>
      </c>
      <c r="J23" s="2"/>
      <c r="K23" s="2"/>
    </row>
    <row r="24" spans="1:11" ht="15.5" customHeight="1" x14ac:dyDescent="0.35">
      <c r="A24" s="2"/>
      <c r="B24" s="127">
        <v>22</v>
      </c>
      <c r="C24" s="128" t="s">
        <v>133</v>
      </c>
      <c r="D24" s="128" t="s">
        <v>117</v>
      </c>
      <c r="E24" s="128" t="s">
        <v>143</v>
      </c>
      <c r="F24" s="128" t="s">
        <v>135</v>
      </c>
      <c r="G24" s="128" t="s">
        <v>97</v>
      </c>
      <c r="H24" s="129">
        <v>115</v>
      </c>
      <c r="I24" s="129" t="s">
        <v>112</v>
      </c>
      <c r="J24" s="2"/>
      <c r="K24" s="2"/>
    </row>
    <row r="25" spans="1:11" ht="15.5" customHeight="1" x14ac:dyDescent="0.35">
      <c r="A25" s="2"/>
      <c r="B25" s="127">
        <v>23</v>
      </c>
      <c r="C25" s="128" t="s">
        <v>133</v>
      </c>
      <c r="D25" s="128" t="s">
        <v>128</v>
      </c>
      <c r="E25" s="128" t="s">
        <v>144</v>
      </c>
      <c r="F25" s="128" t="s">
        <v>135</v>
      </c>
      <c r="G25" s="128" t="s">
        <v>97</v>
      </c>
      <c r="H25" s="129">
        <v>149</v>
      </c>
      <c r="I25" s="129" t="s">
        <v>112</v>
      </c>
      <c r="J25" s="2"/>
      <c r="K25" s="2"/>
    </row>
    <row r="26" spans="1:11" ht="15.5" customHeight="1" x14ac:dyDescent="0.35">
      <c r="A26" s="2"/>
      <c r="B26" s="127">
        <v>24</v>
      </c>
      <c r="C26" s="128" t="s">
        <v>124</v>
      </c>
      <c r="D26" s="128" t="s">
        <v>113</v>
      </c>
      <c r="E26" s="128" t="s">
        <v>114</v>
      </c>
      <c r="F26" s="128" t="s">
        <v>111</v>
      </c>
      <c r="G26" s="128" t="s">
        <v>96</v>
      </c>
      <c r="H26" s="129">
        <v>232</v>
      </c>
      <c r="I26" s="129" t="s">
        <v>112</v>
      </c>
      <c r="J26" s="2"/>
      <c r="K26" s="2"/>
    </row>
    <row r="27" spans="1:11" ht="15.5" customHeight="1" x14ac:dyDescent="0.35">
      <c r="A27" s="2"/>
      <c r="B27" s="127">
        <v>25</v>
      </c>
      <c r="C27" s="128" t="s">
        <v>121</v>
      </c>
      <c r="D27" s="128" t="s">
        <v>105</v>
      </c>
      <c r="E27" s="128" t="s">
        <v>145</v>
      </c>
      <c r="F27" s="128" t="s">
        <v>111</v>
      </c>
      <c r="G27" s="128" t="s">
        <v>96</v>
      </c>
      <c r="H27" s="129">
        <v>217</v>
      </c>
      <c r="I27" s="129" t="s">
        <v>146</v>
      </c>
      <c r="J27" s="2"/>
      <c r="K27" s="2"/>
    </row>
    <row r="28" spans="1:11" ht="15.5" customHeight="1" x14ac:dyDescent="0.35">
      <c r="A28" s="2"/>
      <c r="B28" s="127">
        <v>26</v>
      </c>
      <c r="C28" s="128" t="s">
        <v>124</v>
      </c>
      <c r="D28" s="128" t="s">
        <v>109</v>
      </c>
      <c r="E28" s="128" t="s">
        <v>147</v>
      </c>
      <c r="F28" s="128" t="s">
        <v>111</v>
      </c>
      <c r="G28" s="128" t="s">
        <v>96</v>
      </c>
      <c r="H28" s="129">
        <v>147</v>
      </c>
      <c r="I28" s="129" t="s">
        <v>112</v>
      </c>
      <c r="J28" s="2"/>
      <c r="K28" s="2"/>
    </row>
    <row r="29" spans="1:11" ht="15.5" customHeight="1" x14ac:dyDescent="0.35">
      <c r="A29" s="2"/>
      <c r="B29" s="127">
        <v>27</v>
      </c>
      <c r="C29" s="128" t="s">
        <v>121</v>
      </c>
      <c r="D29" s="128" t="s">
        <v>148</v>
      </c>
      <c r="E29" s="128" t="s">
        <v>149</v>
      </c>
      <c r="F29" s="128" t="s">
        <v>111</v>
      </c>
      <c r="G29" s="128" t="s">
        <v>96</v>
      </c>
      <c r="H29" s="129">
        <v>114</v>
      </c>
      <c r="I29" s="129" t="s">
        <v>146</v>
      </c>
      <c r="J29" s="2"/>
      <c r="K29" s="2"/>
    </row>
    <row r="30" spans="1:11" ht="15.5" customHeight="1" x14ac:dyDescent="0.35">
      <c r="A30" s="2"/>
      <c r="B30" s="127">
        <v>28</v>
      </c>
      <c r="C30" s="128" t="s">
        <v>124</v>
      </c>
      <c r="D30" s="128" t="s">
        <v>128</v>
      </c>
      <c r="E30" s="128" t="s">
        <v>150</v>
      </c>
      <c r="F30" s="128" t="s">
        <v>111</v>
      </c>
      <c r="G30" s="128" t="s">
        <v>96</v>
      </c>
      <c r="H30" s="129">
        <v>136</v>
      </c>
      <c r="I30" s="129" t="s">
        <v>112</v>
      </c>
      <c r="J30" s="2"/>
      <c r="K30" s="2"/>
    </row>
    <row r="31" spans="1:11" ht="15.5" customHeight="1" x14ac:dyDescent="0.35">
      <c r="A31" s="2"/>
      <c r="B31" s="139"/>
      <c r="C31" s="130" t="s">
        <v>151</v>
      </c>
      <c r="D31" s="130"/>
      <c r="E31" s="130"/>
      <c r="F31" s="131"/>
      <c r="G31" s="130"/>
      <c r="H31" s="132">
        <f>SUM(H3:H30)</f>
        <v>4516</v>
      </c>
      <c r="I31" s="132">
        <f>SUM(I3:I30)</f>
        <v>108</v>
      </c>
      <c r="J31" s="2"/>
      <c r="K31" s="2"/>
    </row>
    <row r="32" spans="1:11" ht="15.5" customHeight="1" x14ac:dyDescent="0.35">
      <c r="A32" s="2"/>
      <c r="B32" s="127">
        <v>29</v>
      </c>
      <c r="C32" s="128" t="s">
        <v>133</v>
      </c>
      <c r="D32" s="128" t="s">
        <v>152</v>
      </c>
      <c r="E32" s="128" t="s">
        <v>153</v>
      </c>
      <c r="F32" s="128" t="s">
        <v>135</v>
      </c>
      <c r="G32" s="128" t="s">
        <v>97</v>
      </c>
      <c r="H32" s="129">
        <v>133</v>
      </c>
      <c r="I32" s="129" t="s">
        <v>112</v>
      </c>
      <c r="J32" s="2"/>
      <c r="K32" s="2"/>
    </row>
    <row r="33" spans="1:11" ht="15.5" customHeight="1" x14ac:dyDescent="0.35">
      <c r="A33" s="2"/>
      <c r="B33" s="127">
        <v>30</v>
      </c>
      <c r="C33" s="128" t="s">
        <v>133</v>
      </c>
      <c r="D33" s="128" t="s">
        <v>154</v>
      </c>
      <c r="E33" s="128" t="s">
        <v>155</v>
      </c>
      <c r="F33" s="128" t="s">
        <v>135</v>
      </c>
      <c r="G33" s="128" t="s">
        <v>97</v>
      </c>
      <c r="H33" s="129">
        <v>113</v>
      </c>
      <c r="I33" s="129" t="s">
        <v>112</v>
      </c>
      <c r="J33" s="2"/>
      <c r="K33" s="2"/>
    </row>
    <row r="34" spans="1:11" ht="15.5" customHeight="1" x14ac:dyDescent="0.35">
      <c r="A34" s="2"/>
      <c r="B34" s="127">
        <v>31</v>
      </c>
      <c r="C34" s="128" t="s">
        <v>156</v>
      </c>
      <c r="D34" s="128" t="s">
        <v>117</v>
      </c>
      <c r="E34" s="128" t="s">
        <v>125</v>
      </c>
      <c r="F34" s="128" t="s">
        <v>111</v>
      </c>
      <c r="G34" s="128" t="s">
        <v>96</v>
      </c>
      <c r="H34" s="129">
        <v>142</v>
      </c>
      <c r="I34" s="129" t="s">
        <v>146</v>
      </c>
      <c r="J34" s="2"/>
      <c r="K34" s="2"/>
    </row>
    <row r="35" spans="1:11" ht="15.5" customHeight="1" x14ac:dyDescent="0.35">
      <c r="A35" s="2"/>
      <c r="B35" s="127">
        <v>32</v>
      </c>
      <c r="C35" s="128" t="s">
        <v>157</v>
      </c>
      <c r="D35" s="128" t="s">
        <v>117</v>
      </c>
      <c r="E35" s="128" t="s">
        <v>125</v>
      </c>
      <c r="F35" s="128" t="s">
        <v>111</v>
      </c>
      <c r="G35" s="128" t="s">
        <v>95</v>
      </c>
      <c r="H35" s="129" t="s">
        <v>112</v>
      </c>
      <c r="I35" s="129">
        <v>220</v>
      </c>
      <c r="J35" s="2"/>
      <c r="K35" s="2"/>
    </row>
    <row r="36" spans="1:11" ht="15.5" customHeight="1" x14ac:dyDescent="0.35">
      <c r="A36" s="2"/>
      <c r="B36" s="127">
        <v>33</v>
      </c>
      <c r="C36" s="128" t="s">
        <v>158</v>
      </c>
      <c r="D36" s="128" t="s">
        <v>159</v>
      </c>
      <c r="E36" s="128" t="s">
        <v>160</v>
      </c>
      <c r="F36" s="128" t="s">
        <v>111</v>
      </c>
      <c r="G36" s="128" t="s">
        <v>95</v>
      </c>
      <c r="H36" s="129" t="s">
        <v>112</v>
      </c>
      <c r="I36" s="129">
        <v>170</v>
      </c>
      <c r="J36" s="2"/>
      <c r="K36" s="2"/>
    </row>
    <row r="37" spans="1:11" ht="15.5" customHeight="1" x14ac:dyDescent="0.35">
      <c r="A37" s="2"/>
      <c r="B37" s="127">
        <v>34</v>
      </c>
      <c r="C37" s="128" t="s">
        <v>171</v>
      </c>
      <c r="D37" s="128" t="s">
        <v>159</v>
      </c>
      <c r="E37" s="128" t="s">
        <v>161</v>
      </c>
      <c r="F37" s="128" t="s">
        <v>112</v>
      </c>
      <c r="G37" s="128" t="s">
        <v>97</v>
      </c>
      <c r="H37" s="129" t="s">
        <v>112</v>
      </c>
      <c r="I37" s="129">
        <v>260</v>
      </c>
      <c r="J37" s="2"/>
      <c r="K37" s="2"/>
    </row>
    <row r="38" spans="1:11" ht="24.5" customHeight="1" x14ac:dyDescent="0.35">
      <c r="A38" s="2"/>
      <c r="B38" s="127">
        <v>35</v>
      </c>
      <c r="C38" s="128" t="s">
        <v>172</v>
      </c>
      <c r="D38" s="128" t="s">
        <v>162</v>
      </c>
      <c r="E38" s="128" t="s">
        <v>163</v>
      </c>
      <c r="F38" s="128" t="s">
        <v>111</v>
      </c>
      <c r="G38" s="128" t="s">
        <v>164</v>
      </c>
      <c r="H38" s="129" t="s">
        <v>112</v>
      </c>
      <c r="I38" s="129" t="s">
        <v>165</v>
      </c>
      <c r="J38" s="2"/>
      <c r="K38" s="2"/>
    </row>
    <row r="39" spans="1:11" ht="15.5" customHeight="1" x14ac:dyDescent="0.35">
      <c r="A39" s="2"/>
      <c r="B39" s="139"/>
      <c r="C39" s="130" t="s">
        <v>166</v>
      </c>
      <c r="D39" s="130"/>
      <c r="E39" s="130"/>
      <c r="F39" s="131"/>
      <c r="G39" s="130"/>
      <c r="H39" s="132">
        <f>SUM(H32:H38)</f>
        <v>388</v>
      </c>
      <c r="I39" s="132">
        <v>1350</v>
      </c>
      <c r="J39" s="2"/>
      <c r="K39" s="2"/>
    </row>
    <row r="40" spans="1:11" ht="15.5" customHeight="1" x14ac:dyDescent="0.35">
      <c r="A40" s="2"/>
      <c r="B40" s="140"/>
      <c r="C40" s="141"/>
      <c r="D40" s="141"/>
      <c r="E40" s="141"/>
      <c r="F40" s="140"/>
      <c r="G40" s="141"/>
      <c r="H40" s="142"/>
      <c r="I40" s="143"/>
      <c r="J40" s="2"/>
      <c r="K40" s="2"/>
    </row>
    <row r="41" spans="1:11" ht="15.5" customHeight="1" x14ac:dyDescent="0.35">
      <c r="B41" s="145"/>
      <c r="C41" s="133" t="s">
        <v>167</v>
      </c>
      <c r="D41" s="134"/>
      <c r="E41" s="134"/>
      <c r="F41" s="134"/>
      <c r="G41" s="134"/>
      <c r="H41" s="135">
        <v>4904</v>
      </c>
      <c r="I41" s="136">
        <v>6362</v>
      </c>
    </row>
    <row r="42" spans="1:11" x14ac:dyDescent="0.35">
      <c r="C42" s="146"/>
    </row>
    <row r="44" spans="1:11" x14ac:dyDescent="0.35">
      <c r="B44" s="147" t="s">
        <v>173</v>
      </c>
    </row>
    <row r="45" spans="1:11" x14ac:dyDescent="0.35">
      <c r="B45" s="147" t="s">
        <v>174</v>
      </c>
    </row>
    <row r="46" spans="1:11" x14ac:dyDescent="0.35">
      <c r="B46" s="147" t="s">
        <v>175</v>
      </c>
    </row>
    <row r="47" spans="1:11" x14ac:dyDescent="0.35">
      <c r="B47" s="147" t="s">
        <v>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FE25-7FB3-4AD7-9C6C-E6205A2FB563}">
  <dimension ref="A1:AH136"/>
  <sheetViews>
    <sheetView showGridLines="0" zoomScale="90" zoomScaleNormal="90" workbookViewId="0">
      <pane xSplit="3" ySplit="8" topLeftCell="J122" activePane="bottomRight" state="frozen"/>
      <selection pane="topRight" activeCell="D1" sqref="D1"/>
      <selection pane="bottomLeft" activeCell="A9" sqref="A9"/>
      <selection pane="bottomRight" activeCell="S126" sqref="S126"/>
    </sheetView>
  </sheetViews>
  <sheetFormatPr defaultColWidth="8.7265625" defaultRowHeight="14.5" x14ac:dyDescent="0.35"/>
  <cols>
    <col min="1" max="1" width="4.26953125" customWidth="1"/>
    <col min="2" max="2" width="52.7265625" style="2" customWidth="1"/>
    <col min="3" max="3" width="3.54296875" customWidth="1"/>
    <col min="4" max="4" width="11.453125" style="2" bestFit="1" customWidth="1"/>
    <col min="5" max="5" width="11.54296875" style="2" bestFit="1" customWidth="1"/>
    <col min="6" max="7" width="11.7265625" style="2" bestFit="1" customWidth="1"/>
    <col min="8" max="8" width="11.453125" style="2" bestFit="1" customWidth="1"/>
    <col min="9" max="9" width="11.54296875" style="2" bestFit="1" customWidth="1"/>
    <col min="10" max="11" width="11.7265625" style="2" bestFit="1" customWidth="1"/>
    <col min="12" max="12" width="11.453125" style="2" bestFit="1" customWidth="1"/>
    <col min="13" max="13" width="11.54296875" style="2" customWidth="1"/>
    <col min="14" max="15" width="11.7265625" style="2" customWidth="1"/>
    <col min="16" max="16" width="3.54296875" customWidth="1"/>
    <col min="17" max="18" width="11.7265625" style="2" bestFit="1" customWidth="1"/>
    <col min="19" max="19" width="11.453125" style="2" bestFit="1" customWidth="1"/>
    <col min="20" max="20" width="3.54296875" customWidth="1"/>
    <col min="21" max="22" width="11.7265625" style="2" bestFit="1" customWidth="1"/>
    <col min="23" max="23" width="11.81640625" style="2" bestFit="1" customWidth="1"/>
    <col min="24" max="24" width="3.6328125" style="2" customWidth="1"/>
    <col min="25" max="28" width="14" style="2" customWidth="1"/>
    <col min="29" max="33" width="9.453125" style="2" customWidth="1"/>
    <col min="34" max="44" width="10.81640625" style="2" customWidth="1"/>
    <col min="45" max="16384" width="8.7265625" style="2"/>
  </cols>
  <sheetData>
    <row r="1" spans="1:34" ht="14.5" customHeight="1" x14ac:dyDescent="0.35">
      <c r="B1" s="1"/>
      <c r="D1" s="1"/>
      <c r="E1" s="1"/>
      <c r="F1" s="1"/>
      <c r="G1" s="1"/>
      <c r="H1" s="1"/>
      <c r="I1" s="1"/>
      <c r="J1" s="126"/>
      <c r="K1" s="1"/>
      <c r="L1" s="1"/>
      <c r="M1" s="1"/>
      <c r="N1" s="1"/>
      <c r="O1" s="1"/>
      <c r="Q1" s="1"/>
      <c r="R1" s="1"/>
      <c r="S1" s="1"/>
      <c r="U1" s="1"/>
      <c r="V1" s="1"/>
      <c r="W1" s="1"/>
      <c r="X1" s="1"/>
      <c r="Y1" s="1"/>
      <c r="Z1" s="1"/>
    </row>
    <row r="2" spans="1:34" ht="14.5" customHeight="1" x14ac:dyDescent="0.35">
      <c r="B2" s="3" t="s">
        <v>98</v>
      </c>
      <c r="C2" s="3"/>
      <c r="D2" s="3"/>
      <c r="E2" s="3"/>
      <c r="F2" s="3"/>
      <c r="G2" s="3"/>
      <c r="H2" s="3"/>
      <c r="I2" s="3"/>
      <c r="J2" s="3"/>
      <c r="K2" s="3"/>
      <c r="L2" s="3"/>
      <c r="M2" s="3"/>
      <c r="N2" s="3"/>
      <c r="O2" s="3"/>
      <c r="P2" s="3"/>
      <c r="Q2" s="3"/>
      <c r="R2" s="3"/>
      <c r="S2" s="3"/>
      <c r="T2" s="3"/>
      <c r="U2" s="3"/>
      <c r="V2" s="3"/>
      <c r="W2" s="3"/>
      <c r="X2" s="4"/>
      <c r="Y2" s="4"/>
      <c r="Z2" s="4"/>
    </row>
    <row r="3" spans="1:34" x14ac:dyDescent="0.35">
      <c r="B3" s="5"/>
      <c r="D3" s="6"/>
      <c r="E3" s="6"/>
      <c r="F3" s="6"/>
      <c r="G3" s="6"/>
      <c r="H3" s="6"/>
      <c r="I3" s="6"/>
      <c r="J3" s="6"/>
      <c r="K3" s="6"/>
      <c r="L3" s="6"/>
      <c r="M3" s="6"/>
      <c r="N3" s="6"/>
      <c r="O3" s="6"/>
      <c r="R3" s="6"/>
      <c r="S3" s="6"/>
      <c r="U3" s="6"/>
      <c r="V3" s="6"/>
      <c r="W3" s="6"/>
      <c r="X3" s="6"/>
      <c r="Y3" s="6"/>
      <c r="Z3" s="6"/>
      <c r="AA3" s="6"/>
      <c r="AB3" s="6"/>
    </row>
    <row r="4" spans="1:34" x14ac:dyDescent="0.35">
      <c r="B4"/>
      <c r="D4" s="148" t="s">
        <v>0</v>
      </c>
      <c r="E4" s="148"/>
      <c r="F4" s="148"/>
      <c r="G4" s="148"/>
      <c r="H4" s="148"/>
      <c r="I4" s="148"/>
      <c r="J4" s="148"/>
      <c r="K4" s="148"/>
      <c r="L4" s="148"/>
      <c r="M4" s="148"/>
      <c r="N4" s="148"/>
      <c r="O4" s="148"/>
      <c r="Q4" s="149" t="s">
        <v>1</v>
      </c>
      <c r="R4" s="149"/>
      <c r="S4" s="149"/>
      <c r="U4" s="148" t="s">
        <v>2</v>
      </c>
      <c r="V4" s="148"/>
      <c r="W4" s="148"/>
      <c r="X4" s="7"/>
      <c r="Y4" s="7"/>
      <c r="Z4" s="7"/>
      <c r="AA4" s="1"/>
      <c r="AB4" s="1"/>
      <c r="AC4" s="1"/>
      <c r="AD4" s="1"/>
      <c r="AE4" s="1"/>
      <c r="AF4" s="1"/>
      <c r="AG4" s="1"/>
      <c r="AH4" s="1"/>
    </row>
    <row r="5" spans="1:34" ht="14.5" customHeight="1" x14ac:dyDescent="0.35">
      <c r="B5" s="8" t="s">
        <v>3</v>
      </c>
      <c r="D5" s="9">
        <v>45017</v>
      </c>
      <c r="E5" s="9">
        <f>D6+1</f>
        <v>45108</v>
      </c>
      <c r="F5" s="9">
        <f t="shared" ref="F5:O5" si="0">E6+1</f>
        <v>45200</v>
      </c>
      <c r="G5" s="9">
        <f t="shared" si="0"/>
        <v>45292</v>
      </c>
      <c r="H5" s="10">
        <f>G6+1</f>
        <v>45383</v>
      </c>
      <c r="I5" s="10">
        <f>H6+1</f>
        <v>45474</v>
      </c>
      <c r="J5" s="10">
        <f t="shared" si="0"/>
        <v>45566</v>
      </c>
      <c r="K5" s="10">
        <f t="shared" si="0"/>
        <v>45658</v>
      </c>
      <c r="L5" s="9">
        <f t="shared" si="0"/>
        <v>45748</v>
      </c>
      <c r="M5" s="9">
        <f t="shared" si="0"/>
        <v>45839</v>
      </c>
      <c r="N5" s="9">
        <f t="shared" si="0"/>
        <v>45931</v>
      </c>
      <c r="O5" s="9">
        <f t="shared" si="0"/>
        <v>46023</v>
      </c>
      <c r="Q5" s="9">
        <v>45017</v>
      </c>
      <c r="R5" s="10">
        <f>H5</f>
        <v>45383</v>
      </c>
      <c r="S5" s="9">
        <f>L5</f>
        <v>45748</v>
      </c>
      <c r="U5" s="9">
        <v>45017</v>
      </c>
      <c r="V5" s="10">
        <f>U6+1</f>
        <v>45383</v>
      </c>
      <c r="W5" s="9">
        <f>V6+1</f>
        <v>45748</v>
      </c>
      <c r="X5" s="11"/>
      <c r="Y5" s="11"/>
      <c r="Z5" s="11"/>
      <c r="AA5" s="1"/>
      <c r="AB5" s="1"/>
      <c r="AC5" s="1"/>
      <c r="AD5" s="1"/>
      <c r="AE5" s="1"/>
      <c r="AF5" s="1"/>
      <c r="AG5" s="1"/>
      <c r="AH5" s="1"/>
    </row>
    <row r="6" spans="1:34" ht="14.5" customHeight="1" x14ac:dyDescent="0.35">
      <c r="B6" s="8" t="s">
        <v>4</v>
      </c>
      <c r="D6" s="9">
        <f>EOMONTH(D5,2)</f>
        <v>45107</v>
      </c>
      <c r="E6" s="9">
        <f>EOMONTH(E5,2)</f>
        <v>45199</v>
      </c>
      <c r="F6" s="9">
        <f t="shared" ref="F6:O6" si="1">EOMONTH(F5,2)</f>
        <v>45291</v>
      </c>
      <c r="G6" s="9">
        <f t="shared" si="1"/>
        <v>45382</v>
      </c>
      <c r="H6" s="10">
        <f t="shared" si="1"/>
        <v>45473</v>
      </c>
      <c r="I6" s="10">
        <f t="shared" si="1"/>
        <v>45565</v>
      </c>
      <c r="J6" s="10">
        <f t="shared" si="1"/>
        <v>45657</v>
      </c>
      <c r="K6" s="10">
        <f t="shared" si="1"/>
        <v>45747</v>
      </c>
      <c r="L6" s="9">
        <f t="shared" si="1"/>
        <v>45838</v>
      </c>
      <c r="M6" s="9">
        <f t="shared" si="1"/>
        <v>45930</v>
      </c>
      <c r="N6" s="9">
        <f t="shared" si="1"/>
        <v>46022</v>
      </c>
      <c r="O6" s="9">
        <f t="shared" si="1"/>
        <v>46112</v>
      </c>
      <c r="Q6" s="9">
        <f>EOMONTH(Q5,5)</f>
        <v>45199</v>
      </c>
      <c r="R6" s="10">
        <f>EOMONTH(R5,5)</f>
        <v>45565</v>
      </c>
      <c r="S6" s="9">
        <f>EOMONTH(S5,5)</f>
        <v>45930</v>
      </c>
      <c r="U6" s="9">
        <f>EOMONTH(U5,11)</f>
        <v>45382</v>
      </c>
      <c r="V6" s="10">
        <f>EOMONTH(V5,11)</f>
        <v>45747</v>
      </c>
      <c r="W6" s="9">
        <f>EOMONTH(W5,11)</f>
        <v>46112</v>
      </c>
      <c r="X6" s="11"/>
      <c r="Y6" s="11"/>
      <c r="Z6" s="11"/>
      <c r="AA6" s="1"/>
      <c r="AB6" s="1"/>
      <c r="AC6" s="1"/>
      <c r="AD6" s="1"/>
      <c r="AE6" s="1"/>
      <c r="AF6" s="1"/>
      <c r="AG6" s="1"/>
      <c r="AH6" s="1"/>
    </row>
    <row r="7" spans="1:34" ht="14.5" customHeight="1" x14ac:dyDescent="0.35">
      <c r="B7" s="12" t="s">
        <v>5</v>
      </c>
      <c r="D7" s="13">
        <f t="shared" ref="D7:O7" si="2">IF(AND(MONTH(D6)&gt;3,MONTH(D6)&lt;7),1,IF(AND(MONTH(D6)&gt;6,MONTH(D6)&lt;10),2,IF(MONTH(D6)&gt;9,3,4)))</f>
        <v>1</v>
      </c>
      <c r="E7" s="13">
        <f t="shared" si="2"/>
        <v>2</v>
      </c>
      <c r="F7" s="13">
        <f t="shared" si="2"/>
        <v>3</v>
      </c>
      <c r="G7" s="13">
        <f t="shared" si="2"/>
        <v>4</v>
      </c>
      <c r="H7" s="14">
        <f t="shared" si="2"/>
        <v>1</v>
      </c>
      <c r="I7" s="14">
        <f t="shared" si="2"/>
        <v>2</v>
      </c>
      <c r="J7" s="14">
        <f t="shared" si="2"/>
        <v>3</v>
      </c>
      <c r="K7" s="14">
        <f t="shared" si="2"/>
        <v>4</v>
      </c>
      <c r="L7" s="13">
        <f t="shared" si="2"/>
        <v>1</v>
      </c>
      <c r="M7" s="13">
        <f t="shared" si="2"/>
        <v>2</v>
      </c>
      <c r="N7" s="13">
        <f t="shared" si="2"/>
        <v>3</v>
      </c>
      <c r="O7" s="13">
        <f t="shared" si="2"/>
        <v>4</v>
      </c>
      <c r="Q7" s="13"/>
      <c r="R7" s="14"/>
      <c r="S7" s="13"/>
      <c r="U7" s="13"/>
      <c r="V7" s="14"/>
      <c r="W7" s="13"/>
      <c r="X7" s="15"/>
      <c r="Y7" s="15"/>
      <c r="Z7" s="15"/>
      <c r="AA7" s="1"/>
      <c r="AB7" s="1"/>
      <c r="AC7" s="1"/>
      <c r="AD7" s="1"/>
      <c r="AE7" s="1"/>
      <c r="AF7" s="1"/>
      <c r="AG7" s="1"/>
      <c r="AH7" s="1"/>
    </row>
    <row r="8" spans="1:34" ht="14.5" customHeight="1" x14ac:dyDescent="0.35">
      <c r="B8" s="12" t="s">
        <v>6</v>
      </c>
      <c r="D8" s="16">
        <f t="shared" ref="D8:O8" si="3">IF(MONTH(D6)&gt;3,YEAR(D6)+1,YEAR(D6))</f>
        <v>2024</v>
      </c>
      <c r="E8" s="16">
        <f t="shared" si="3"/>
        <v>2024</v>
      </c>
      <c r="F8" s="16">
        <f t="shared" si="3"/>
        <v>2024</v>
      </c>
      <c r="G8" s="16">
        <f t="shared" si="3"/>
        <v>2024</v>
      </c>
      <c r="H8" s="17">
        <f t="shared" si="3"/>
        <v>2025</v>
      </c>
      <c r="I8" s="17">
        <f t="shared" si="3"/>
        <v>2025</v>
      </c>
      <c r="J8" s="17">
        <f t="shared" si="3"/>
        <v>2025</v>
      </c>
      <c r="K8" s="17">
        <f t="shared" si="3"/>
        <v>2025</v>
      </c>
      <c r="L8" s="16">
        <f t="shared" si="3"/>
        <v>2026</v>
      </c>
      <c r="M8" s="16">
        <f t="shared" si="3"/>
        <v>2026</v>
      </c>
      <c r="N8" s="16">
        <f t="shared" si="3"/>
        <v>2026</v>
      </c>
      <c r="O8" s="16">
        <f t="shared" si="3"/>
        <v>2026</v>
      </c>
      <c r="Q8" s="16">
        <f t="shared" ref="Q8:S8" si="4">IF(MONTH(Q6)&gt;3,YEAR(Q6)+1,YEAR(Q6))</f>
        <v>2024</v>
      </c>
      <c r="R8" s="17">
        <f t="shared" si="4"/>
        <v>2025</v>
      </c>
      <c r="S8" s="16">
        <f t="shared" si="4"/>
        <v>2026</v>
      </c>
      <c r="U8" s="16">
        <f t="shared" ref="U8:W8" si="5">IF(MONTH(U6)&gt;3,YEAR(U6)+1,YEAR(U6))</f>
        <v>2024</v>
      </c>
      <c r="V8" s="17">
        <f t="shared" si="5"/>
        <v>2025</v>
      </c>
      <c r="W8" s="16">
        <f t="shared" si="5"/>
        <v>2026</v>
      </c>
      <c r="X8" s="18"/>
      <c r="Y8" s="18"/>
      <c r="Z8" s="18"/>
      <c r="AA8" s="1"/>
      <c r="AB8" s="1"/>
      <c r="AC8" s="1"/>
      <c r="AD8" s="1"/>
      <c r="AE8" s="1"/>
      <c r="AF8" s="1"/>
      <c r="AG8" s="1"/>
      <c r="AH8" s="1"/>
    </row>
    <row r="9" spans="1:34" ht="14.5" customHeight="1" x14ac:dyDescent="0.35"/>
    <row r="10" spans="1:34" x14ac:dyDescent="0.35">
      <c r="B10" s="19" t="s">
        <v>7</v>
      </c>
      <c r="E10" s="20"/>
      <c r="J10" s="6"/>
      <c r="K10" s="6"/>
      <c r="L10" s="6"/>
    </row>
    <row r="11" spans="1:34" x14ac:dyDescent="0.35">
      <c r="B11" s="29" t="s">
        <v>8</v>
      </c>
      <c r="D11" s="21">
        <v>25</v>
      </c>
      <c r="E11" s="21">
        <v>31</v>
      </c>
      <c r="F11" s="21">
        <v>31</v>
      </c>
      <c r="G11" s="21">
        <v>31</v>
      </c>
      <c r="H11" s="21">
        <v>31</v>
      </c>
      <c r="I11" s="21">
        <v>31</v>
      </c>
      <c r="J11" s="21">
        <v>32</v>
      </c>
      <c r="K11" s="21">
        <v>31</v>
      </c>
      <c r="L11" s="21">
        <v>32</v>
      </c>
      <c r="M11" s="21">
        <v>31</v>
      </c>
      <c r="N11" s="21">
        <v>31</v>
      </c>
      <c r="O11" s="21"/>
      <c r="Q11" s="21">
        <f>SUM(F11)</f>
        <v>31</v>
      </c>
      <c r="R11" s="21">
        <f>J11</f>
        <v>32</v>
      </c>
      <c r="S11" s="21">
        <f>N11</f>
        <v>31</v>
      </c>
      <c r="U11" s="21">
        <f>G11</f>
        <v>31</v>
      </c>
      <c r="V11" s="21">
        <f>K11</f>
        <v>31</v>
      </c>
      <c r="W11" s="21">
        <f>O11</f>
        <v>0</v>
      </c>
      <c r="X11" s="22"/>
      <c r="Y11" s="22"/>
      <c r="Z11" s="22"/>
    </row>
    <row r="12" spans="1:34" x14ac:dyDescent="0.35">
      <c r="B12" s="29" t="s">
        <v>9</v>
      </c>
      <c r="D12" s="21">
        <v>3839</v>
      </c>
      <c r="E12" s="21">
        <v>4801</v>
      </c>
      <c r="F12" s="21">
        <v>4801</v>
      </c>
      <c r="G12" s="21">
        <v>4801</v>
      </c>
      <c r="H12" s="21">
        <v>4801</v>
      </c>
      <c r="I12" s="21">
        <v>4801</v>
      </c>
      <c r="J12" s="21">
        <v>4939</v>
      </c>
      <c r="K12" s="21">
        <v>4823</v>
      </c>
      <c r="L12" s="21">
        <v>4948</v>
      </c>
      <c r="M12" s="21">
        <f>L12-142+56</f>
        <v>4862</v>
      </c>
      <c r="N12" s="21">
        <f>M12+42</f>
        <v>4904</v>
      </c>
      <c r="O12" s="21"/>
      <c r="Q12" s="21">
        <f>SUM(F12)</f>
        <v>4801</v>
      </c>
      <c r="R12" s="21">
        <f>J12</f>
        <v>4939</v>
      </c>
      <c r="S12" s="21">
        <f>N12</f>
        <v>4904</v>
      </c>
      <c r="U12" s="21">
        <f>G12</f>
        <v>4801</v>
      </c>
      <c r="V12" s="21">
        <f>K12</f>
        <v>4823</v>
      </c>
      <c r="W12" s="21">
        <f>O12</f>
        <v>0</v>
      </c>
      <c r="X12" s="22"/>
      <c r="Y12" s="22"/>
      <c r="Z12" s="22"/>
    </row>
    <row r="13" spans="1:34" x14ac:dyDescent="0.35">
      <c r="B13" s="23"/>
      <c r="E13" s="24"/>
      <c r="I13" s="24"/>
      <c r="J13" s="24"/>
      <c r="K13" s="24"/>
      <c r="L13" s="24"/>
      <c r="M13" s="24"/>
    </row>
    <row r="14" spans="1:34" x14ac:dyDescent="0.35">
      <c r="B14" s="25" t="s">
        <v>83</v>
      </c>
      <c r="F14"/>
      <c r="G14"/>
      <c r="H14"/>
      <c r="I14"/>
      <c r="J14"/>
      <c r="K14"/>
      <c r="L14"/>
    </row>
    <row r="15" spans="1:34" s="20" customFormat="1" x14ac:dyDescent="0.35">
      <c r="A15"/>
      <c r="B15" s="26" t="s">
        <v>78</v>
      </c>
      <c r="C15"/>
      <c r="D15" s="27">
        <f>SUM(D16:D25)</f>
        <v>269</v>
      </c>
      <c r="E15" s="27">
        <f t="shared" ref="E15:O15" si="6">SUM(E16:E25)</f>
        <v>269</v>
      </c>
      <c r="F15" s="27">
        <f t="shared" si="6"/>
        <v>269</v>
      </c>
      <c r="G15" s="27">
        <f t="shared" si="6"/>
        <v>269</v>
      </c>
      <c r="H15" s="27">
        <f t="shared" si="6"/>
        <v>329</v>
      </c>
      <c r="I15" s="27">
        <f t="shared" si="6"/>
        <v>329</v>
      </c>
      <c r="J15" s="27">
        <f t="shared" si="6"/>
        <v>719</v>
      </c>
      <c r="K15" s="27">
        <f t="shared" si="6"/>
        <v>721</v>
      </c>
      <c r="L15" s="27">
        <f t="shared" si="6"/>
        <v>596</v>
      </c>
      <c r="M15" s="27">
        <f t="shared" si="6"/>
        <v>1500</v>
      </c>
      <c r="N15" s="27">
        <f t="shared" si="6"/>
        <v>1458</v>
      </c>
      <c r="O15" s="27">
        <f t="shared" si="6"/>
        <v>0</v>
      </c>
      <c r="P15"/>
      <c r="Q15" s="27">
        <f>SUM(Q16:Q25)</f>
        <v>269</v>
      </c>
      <c r="R15" s="27">
        <f t="shared" ref="R15:S15" si="7">SUM(R16:R25)</f>
        <v>719</v>
      </c>
      <c r="S15" s="27">
        <f t="shared" si="7"/>
        <v>1458</v>
      </c>
      <c r="T15"/>
      <c r="U15" s="27">
        <f>SUM(U16:U23)</f>
        <v>269</v>
      </c>
      <c r="V15" s="27">
        <f>SUM(V16:V23)</f>
        <v>721</v>
      </c>
      <c r="W15" s="27">
        <f>SUM(W16:W23)</f>
        <v>0</v>
      </c>
      <c r="X15" s="28"/>
      <c r="Y15" s="28"/>
      <c r="Z15" s="28"/>
    </row>
    <row r="16" spans="1:34" x14ac:dyDescent="0.35">
      <c r="B16" s="29" t="s">
        <v>10</v>
      </c>
      <c r="D16" s="30">
        <v>56</v>
      </c>
      <c r="E16" s="30">
        <v>56</v>
      </c>
      <c r="F16" s="30">
        <v>56</v>
      </c>
      <c r="G16" s="30">
        <v>56</v>
      </c>
      <c r="H16" s="30">
        <v>56</v>
      </c>
      <c r="I16" s="30">
        <v>56</v>
      </c>
      <c r="J16" s="30">
        <v>56</v>
      </c>
      <c r="K16" s="21">
        <f>J16</f>
        <v>56</v>
      </c>
      <c r="L16" s="30">
        <f>K16</f>
        <v>56</v>
      </c>
      <c r="M16" s="103"/>
      <c r="N16" s="21"/>
      <c r="O16" s="21"/>
      <c r="Q16" s="21">
        <f t="shared" ref="Q16:Q25" si="8">SUM(F16)</f>
        <v>56</v>
      </c>
      <c r="R16" s="21">
        <f t="shared" ref="R16:R25" si="9">J16</f>
        <v>56</v>
      </c>
      <c r="S16" s="21">
        <f t="shared" ref="S16:S25" si="10">N16</f>
        <v>0</v>
      </c>
      <c r="U16" s="21">
        <f t="shared" ref="U16:U25" si="11">G16</f>
        <v>56</v>
      </c>
      <c r="V16" s="21">
        <f t="shared" ref="V16:V25" si="12">K16</f>
        <v>56</v>
      </c>
      <c r="W16" s="21">
        <f t="shared" ref="W16:W25" si="13">O16</f>
        <v>0</v>
      </c>
      <c r="X16" s="22"/>
      <c r="Y16" s="22"/>
      <c r="Z16" s="22"/>
    </row>
    <row r="17" spans="1:26" x14ac:dyDescent="0.35">
      <c r="B17" s="29" t="s">
        <v>11</v>
      </c>
      <c r="D17" s="30">
        <v>111</v>
      </c>
      <c r="E17" s="30">
        <v>111</v>
      </c>
      <c r="F17" s="30">
        <v>111</v>
      </c>
      <c r="G17" s="30">
        <f t="shared" ref="E17:G19" si="14">F17</f>
        <v>111</v>
      </c>
      <c r="H17" s="30">
        <f>G17</f>
        <v>111</v>
      </c>
      <c r="I17" s="30">
        <f>H17</f>
        <v>111</v>
      </c>
      <c r="J17" s="30">
        <f>I17</f>
        <v>111</v>
      </c>
      <c r="K17" s="21">
        <v>113</v>
      </c>
      <c r="L17" s="103"/>
      <c r="M17" s="21"/>
      <c r="N17" s="21"/>
      <c r="O17" s="21"/>
      <c r="Q17" s="21">
        <f t="shared" si="8"/>
        <v>111</v>
      </c>
      <c r="R17" s="21">
        <f t="shared" si="9"/>
        <v>111</v>
      </c>
      <c r="S17" s="21">
        <f t="shared" si="10"/>
        <v>0</v>
      </c>
      <c r="U17" s="21">
        <f t="shared" si="11"/>
        <v>111</v>
      </c>
      <c r="V17" s="21">
        <f t="shared" si="12"/>
        <v>113</v>
      </c>
      <c r="W17" s="21">
        <f t="shared" si="13"/>
        <v>0</v>
      </c>
      <c r="X17" s="22"/>
      <c r="Y17" s="22"/>
      <c r="Z17" s="22"/>
    </row>
    <row r="18" spans="1:26" x14ac:dyDescent="0.35">
      <c r="B18" s="29" t="s">
        <v>12</v>
      </c>
      <c r="D18" s="21">
        <v>16</v>
      </c>
      <c r="E18" s="21">
        <f t="shared" si="14"/>
        <v>16</v>
      </c>
      <c r="F18" s="30">
        <f t="shared" si="14"/>
        <v>16</v>
      </c>
      <c r="G18" s="30">
        <f t="shared" si="14"/>
        <v>16</v>
      </c>
      <c r="H18" s="30">
        <v>22</v>
      </c>
      <c r="I18" s="30">
        <v>22</v>
      </c>
      <c r="J18" s="30">
        <f t="shared" ref="J18:L21" si="15">I18</f>
        <v>22</v>
      </c>
      <c r="K18" s="21">
        <f t="shared" si="15"/>
        <v>22</v>
      </c>
      <c r="L18" s="30">
        <f t="shared" si="15"/>
        <v>22</v>
      </c>
      <c r="M18" s="21">
        <f>L18</f>
        <v>22</v>
      </c>
      <c r="N18" s="21">
        <f>M18</f>
        <v>22</v>
      </c>
      <c r="O18" s="21"/>
      <c r="Q18" s="21">
        <f t="shared" si="8"/>
        <v>16</v>
      </c>
      <c r="R18" s="21">
        <f t="shared" si="9"/>
        <v>22</v>
      </c>
      <c r="S18" s="21">
        <f t="shared" si="10"/>
        <v>22</v>
      </c>
      <c r="U18" s="21">
        <f t="shared" si="11"/>
        <v>16</v>
      </c>
      <c r="V18" s="21">
        <f t="shared" si="12"/>
        <v>22</v>
      </c>
      <c r="W18" s="21">
        <f t="shared" si="13"/>
        <v>0</v>
      </c>
      <c r="X18" s="22"/>
      <c r="Y18" s="22"/>
      <c r="Z18" s="22"/>
    </row>
    <row r="19" spans="1:26" x14ac:dyDescent="0.35">
      <c r="B19" s="29" t="s">
        <v>13</v>
      </c>
      <c r="D19" s="21">
        <v>86</v>
      </c>
      <c r="E19" s="21">
        <f t="shared" si="14"/>
        <v>86</v>
      </c>
      <c r="F19" s="30">
        <f t="shared" si="14"/>
        <v>86</v>
      </c>
      <c r="G19" s="30">
        <f t="shared" si="14"/>
        <v>86</v>
      </c>
      <c r="H19" s="30">
        <f>G19</f>
        <v>86</v>
      </c>
      <c r="I19" s="30">
        <f>H19</f>
        <v>86</v>
      </c>
      <c r="J19" s="30">
        <f t="shared" si="15"/>
        <v>86</v>
      </c>
      <c r="K19" s="21">
        <f t="shared" si="15"/>
        <v>86</v>
      </c>
      <c r="L19" s="21">
        <f t="shared" si="15"/>
        <v>86</v>
      </c>
      <c r="M19" s="21">
        <f>L19</f>
        <v>86</v>
      </c>
      <c r="N19" s="21">
        <f>M19</f>
        <v>86</v>
      </c>
      <c r="O19" s="21"/>
      <c r="Q19" s="21">
        <f t="shared" si="8"/>
        <v>86</v>
      </c>
      <c r="R19" s="21">
        <f t="shared" si="9"/>
        <v>86</v>
      </c>
      <c r="S19" s="21">
        <f t="shared" si="10"/>
        <v>86</v>
      </c>
      <c r="U19" s="21">
        <f t="shared" si="11"/>
        <v>86</v>
      </c>
      <c r="V19" s="21">
        <f t="shared" si="12"/>
        <v>86</v>
      </c>
      <c r="W19" s="21">
        <f t="shared" si="13"/>
        <v>0</v>
      </c>
      <c r="X19" s="22"/>
      <c r="Y19" s="22"/>
      <c r="Z19" s="22"/>
    </row>
    <row r="20" spans="1:26" x14ac:dyDescent="0.35">
      <c r="B20" s="29" t="s">
        <v>76</v>
      </c>
      <c r="D20" s="21"/>
      <c r="E20" s="21"/>
      <c r="F20" s="21"/>
      <c r="G20" s="21"/>
      <c r="H20" s="30">
        <v>12</v>
      </c>
      <c r="I20" s="30">
        <f>H20</f>
        <v>12</v>
      </c>
      <c r="J20" s="30">
        <f t="shared" si="15"/>
        <v>12</v>
      </c>
      <c r="K20" s="21">
        <f>J20</f>
        <v>12</v>
      </c>
      <c r="L20" s="103"/>
      <c r="M20" s="21"/>
      <c r="N20" s="21"/>
      <c r="O20" s="21"/>
      <c r="Q20" s="21">
        <f t="shared" si="8"/>
        <v>0</v>
      </c>
      <c r="R20" s="21">
        <f t="shared" si="9"/>
        <v>12</v>
      </c>
      <c r="S20" s="21">
        <f t="shared" si="10"/>
        <v>0</v>
      </c>
      <c r="U20" s="21">
        <f t="shared" si="11"/>
        <v>0</v>
      </c>
      <c r="V20" s="21">
        <f t="shared" si="12"/>
        <v>12</v>
      </c>
      <c r="W20" s="21">
        <f t="shared" si="13"/>
        <v>0</v>
      </c>
      <c r="X20" s="22"/>
      <c r="Y20" s="22"/>
      <c r="Z20" s="22"/>
    </row>
    <row r="21" spans="1:26" x14ac:dyDescent="0.35">
      <c r="B21" s="29" t="s">
        <v>77</v>
      </c>
      <c r="D21" s="21"/>
      <c r="E21" s="21"/>
      <c r="F21" s="21"/>
      <c r="G21" s="21"/>
      <c r="H21" s="30">
        <v>42</v>
      </c>
      <c r="I21" s="30">
        <f>H21</f>
        <v>42</v>
      </c>
      <c r="J21" s="30">
        <f t="shared" si="15"/>
        <v>42</v>
      </c>
      <c r="K21" s="21">
        <f>J21</f>
        <v>42</v>
      </c>
      <c r="L21" s="30">
        <f t="shared" ref="L21:N22" si="16">K21</f>
        <v>42</v>
      </c>
      <c r="M21" s="21">
        <f t="shared" si="16"/>
        <v>42</v>
      </c>
      <c r="N21" s="103"/>
      <c r="O21" s="21"/>
      <c r="Q21" s="21">
        <f t="shared" si="8"/>
        <v>0</v>
      </c>
      <c r="R21" s="21">
        <f t="shared" si="9"/>
        <v>42</v>
      </c>
      <c r="S21" s="21">
        <f t="shared" si="10"/>
        <v>0</v>
      </c>
      <c r="U21" s="21">
        <f t="shared" si="11"/>
        <v>0</v>
      </c>
      <c r="V21" s="21">
        <f t="shared" si="12"/>
        <v>42</v>
      </c>
      <c r="W21" s="21">
        <f t="shared" si="13"/>
        <v>0</v>
      </c>
      <c r="X21" s="22"/>
      <c r="Y21" s="22"/>
      <c r="Z21" s="22"/>
    </row>
    <row r="22" spans="1:26" x14ac:dyDescent="0.35">
      <c r="B22" s="29" t="s">
        <v>14</v>
      </c>
      <c r="D22" s="21"/>
      <c r="E22" s="21"/>
      <c r="F22" s="21"/>
      <c r="G22" s="21"/>
      <c r="H22" s="21"/>
      <c r="I22" s="21"/>
      <c r="J22" s="30">
        <v>220</v>
      </c>
      <c r="K22" s="21">
        <f>J22</f>
        <v>220</v>
      </c>
      <c r="L22" s="21">
        <f t="shared" si="16"/>
        <v>220</v>
      </c>
      <c r="M22" s="21">
        <f t="shared" si="16"/>
        <v>220</v>
      </c>
      <c r="N22" s="21">
        <f t="shared" si="16"/>
        <v>220</v>
      </c>
      <c r="O22" s="21"/>
      <c r="Q22" s="21">
        <f t="shared" si="8"/>
        <v>0</v>
      </c>
      <c r="R22" s="21">
        <f t="shared" si="9"/>
        <v>220</v>
      </c>
      <c r="S22" s="21">
        <f t="shared" si="10"/>
        <v>220</v>
      </c>
      <c r="U22" s="21">
        <f t="shared" si="11"/>
        <v>0</v>
      </c>
      <c r="V22" s="21">
        <f t="shared" si="12"/>
        <v>220</v>
      </c>
      <c r="W22" s="21">
        <f t="shared" si="13"/>
        <v>0</v>
      </c>
      <c r="X22" s="22"/>
      <c r="Y22" s="22"/>
      <c r="Z22" s="22"/>
    </row>
    <row r="23" spans="1:26" x14ac:dyDescent="0.35">
      <c r="B23" s="29" t="s">
        <v>15</v>
      </c>
      <c r="D23" s="21"/>
      <c r="E23" s="21"/>
      <c r="F23" s="21"/>
      <c r="G23" s="21"/>
      <c r="H23" s="21"/>
      <c r="I23" s="21"/>
      <c r="J23" s="30">
        <v>170</v>
      </c>
      <c r="K23" s="21">
        <f t="shared" ref="K23:L23" si="17">J23</f>
        <v>170</v>
      </c>
      <c r="L23" s="30">
        <f t="shared" si="17"/>
        <v>170</v>
      </c>
      <c r="M23" s="21">
        <f>L23</f>
        <v>170</v>
      </c>
      <c r="N23" s="21">
        <f>M23</f>
        <v>170</v>
      </c>
      <c r="O23" s="21"/>
      <c r="Q23" s="21">
        <f t="shared" si="8"/>
        <v>0</v>
      </c>
      <c r="R23" s="21">
        <f t="shared" si="9"/>
        <v>170</v>
      </c>
      <c r="S23" s="21">
        <f t="shared" si="10"/>
        <v>170</v>
      </c>
      <c r="U23" s="21">
        <f t="shared" si="11"/>
        <v>0</v>
      </c>
      <c r="V23" s="21">
        <f t="shared" si="12"/>
        <v>170</v>
      </c>
      <c r="W23" s="21">
        <f t="shared" si="13"/>
        <v>0</v>
      </c>
      <c r="X23" s="22"/>
      <c r="Y23" s="22"/>
      <c r="Z23" s="22"/>
    </row>
    <row r="24" spans="1:26" x14ac:dyDescent="0.35">
      <c r="B24" s="29" t="s">
        <v>90</v>
      </c>
      <c r="D24" s="21"/>
      <c r="E24" s="21"/>
      <c r="F24" s="21"/>
      <c r="G24" s="21"/>
      <c r="H24" s="21"/>
      <c r="I24" s="21"/>
      <c r="J24" s="21"/>
      <c r="K24" s="21"/>
      <c r="L24" s="21"/>
      <c r="M24" s="30">
        <v>260</v>
      </c>
      <c r="N24" s="21">
        <f>M24</f>
        <v>260</v>
      </c>
      <c r="O24" s="21"/>
      <c r="Q24" s="21">
        <f t="shared" si="8"/>
        <v>0</v>
      </c>
      <c r="R24" s="21">
        <f t="shared" si="9"/>
        <v>0</v>
      </c>
      <c r="S24" s="21">
        <f t="shared" si="10"/>
        <v>260</v>
      </c>
      <c r="U24" s="21">
        <f t="shared" si="11"/>
        <v>0</v>
      </c>
      <c r="V24" s="21">
        <f t="shared" si="12"/>
        <v>0</v>
      </c>
      <c r="W24" s="21">
        <f t="shared" si="13"/>
        <v>0</v>
      </c>
      <c r="X24" s="22"/>
      <c r="Y24" s="22"/>
      <c r="Z24" s="22"/>
    </row>
    <row r="25" spans="1:26" x14ac:dyDescent="0.35">
      <c r="B25" s="29" t="s">
        <v>91</v>
      </c>
      <c r="D25" s="21"/>
      <c r="E25" s="21"/>
      <c r="F25" s="21"/>
      <c r="G25" s="21"/>
      <c r="H25" s="21"/>
      <c r="I25" s="21"/>
      <c r="J25" s="21"/>
      <c r="K25" s="21"/>
      <c r="L25" s="21"/>
      <c r="M25" s="117">
        <v>700</v>
      </c>
      <c r="N25" s="21">
        <f>M25</f>
        <v>700</v>
      </c>
      <c r="O25" s="21"/>
      <c r="Q25" s="21">
        <f t="shared" si="8"/>
        <v>0</v>
      </c>
      <c r="R25" s="21">
        <f t="shared" si="9"/>
        <v>0</v>
      </c>
      <c r="S25" s="21">
        <f t="shared" si="10"/>
        <v>700</v>
      </c>
      <c r="U25" s="21">
        <f t="shared" si="11"/>
        <v>0</v>
      </c>
      <c r="V25" s="21">
        <f t="shared" si="12"/>
        <v>0</v>
      </c>
      <c r="W25" s="21">
        <f t="shared" si="13"/>
        <v>0</v>
      </c>
      <c r="X25" s="22"/>
      <c r="Y25" s="22"/>
      <c r="Z25" s="22"/>
    </row>
    <row r="26" spans="1:26" x14ac:dyDescent="0.35">
      <c r="D26" s="31"/>
      <c r="E26" s="31"/>
      <c r="F26" s="31"/>
      <c r="G26" s="31"/>
      <c r="H26" s="31"/>
      <c r="I26" s="31"/>
      <c r="J26" s="31"/>
      <c r="K26" s="31"/>
      <c r="L26" s="31"/>
      <c r="M26" s="31"/>
      <c r="N26" s="31"/>
      <c r="O26" s="31"/>
    </row>
    <row r="27" spans="1:26" x14ac:dyDescent="0.35">
      <c r="B27" s="25" t="s">
        <v>82</v>
      </c>
    </row>
    <row r="28" spans="1:26" s="20" customFormat="1" x14ac:dyDescent="0.35">
      <c r="A28"/>
      <c r="B28" s="26" t="s">
        <v>78</v>
      </c>
      <c r="C28"/>
      <c r="D28" s="27">
        <f t="shared" ref="D28:O28" si="18">SUM(D29:D33)</f>
        <v>496</v>
      </c>
      <c r="E28" s="27">
        <f t="shared" si="18"/>
        <v>496</v>
      </c>
      <c r="F28" s="27">
        <f t="shared" si="18"/>
        <v>496</v>
      </c>
      <c r="G28" s="27">
        <f t="shared" si="18"/>
        <v>496</v>
      </c>
      <c r="H28" s="27">
        <f t="shared" si="18"/>
        <v>610</v>
      </c>
      <c r="I28" s="27">
        <f t="shared" si="18"/>
        <v>610</v>
      </c>
      <c r="J28" s="27">
        <f t="shared" si="18"/>
        <v>615</v>
      </c>
      <c r="K28" s="27">
        <f t="shared" si="18"/>
        <v>615</v>
      </c>
      <c r="L28" s="27">
        <f t="shared" si="18"/>
        <v>473</v>
      </c>
      <c r="M28" s="27">
        <f t="shared" si="18"/>
        <v>473</v>
      </c>
      <c r="N28" s="27">
        <f t="shared" si="18"/>
        <v>473</v>
      </c>
      <c r="O28" s="27">
        <f t="shared" si="18"/>
        <v>0</v>
      </c>
      <c r="P28"/>
      <c r="Q28" s="27">
        <f>SUM(Q29:Q33)</f>
        <v>496</v>
      </c>
      <c r="R28" s="27">
        <f>SUM(R29:R33)</f>
        <v>615</v>
      </c>
      <c r="S28" s="27">
        <f>SUM(S29:S33)</f>
        <v>473</v>
      </c>
      <c r="T28"/>
      <c r="U28" s="27">
        <f>SUM(U29:U33)</f>
        <v>496</v>
      </c>
      <c r="V28" s="27">
        <f>SUM(V29:V33)</f>
        <v>615</v>
      </c>
      <c r="W28" s="27">
        <f>SUM(W29:W33)</f>
        <v>0</v>
      </c>
      <c r="X28" s="28"/>
      <c r="Y28" s="28"/>
      <c r="Z28" s="28"/>
    </row>
    <row r="29" spans="1:26" x14ac:dyDescent="0.35">
      <c r="B29" s="29" t="s">
        <v>79</v>
      </c>
      <c r="D29" s="21">
        <v>217</v>
      </c>
      <c r="E29" s="21">
        <v>217</v>
      </c>
      <c r="F29" s="21">
        <v>217</v>
      </c>
      <c r="G29" s="21">
        <v>217</v>
      </c>
      <c r="H29" s="30">
        <v>217</v>
      </c>
      <c r="I29" s="30">
        <v>217</v>
      </c>
      <c r="J29" s="21">
        <v>217</v>
      </c>
      <c r="K29" s="21">
        <v>217</v>
      </c>
      <c r="L29" s="30">
        <v>217</v>
      </c>
      <c r="M29" s="21">
        <f t="shared" ref="M29:N31" si="19">L29</f>
        <v>217</v>
      </c>
      <c r="N29" s="21">
        <f t="shared" si="19"/>
        <v>217</v>
      </c>
      <c r="O29" s="21"/>
      <c r="Q29" s="21">
        <f>SUM(F29)</f>
        <v>217</v>
      </c>
      <c r="R29" s="21">
        <f>J29</f>
        <v>217</v>
      </c>
      <c r="S29" s="21">
        <f>N29</f>
        <v>217</v>
      </c>
      <c r="U29" s="21">
        <f>G29</f>
        <v>217</v>
      </c>
      <c r="V29" s="21">
        <f t="shared" ref="V29:V33" si="20">K29</f>
        <v>217</v>
      </c>
      <c r="W29" s="21">
        <f t="shared" ref="W29:W33" si="21">O29</f>
        <v>0</v>
      </c>
      <c r="X29" s="22"/>
      <c r="Y29" s="22"/>
      <c r="Z29" s="22"/>
    </row>
    <row r="30" spans="1:26" x14ac:dyDescent="0.35">
      <c r="B30" s="29" t="s">
        <v>80</v>
      </c>
      <c r="D30" s="21"/>
      <c r="E30" s="21"/>
      <c r="F30" s="21"/>
      <c r="G30" s="21"/>
      <c r="H30" s="30"/>
      <c r="I30" s="30"/>
      <c r="J30" s="21">
        <v>142</v>
      </c>
      <c r="K30" s="21">
        <v>142</v>
      </c>
      <c r="L30" s="30">
        <v>142</v>
      </c>
      <c r="M30" s="21">
        <f t="shared" si="19"/>
        <v>142</v>
      </c>
      <c r="N30" s="21">
        <f t="shared" si="19"/>
        <v>142</v>
      </c>
      <c r="O30" s="21"/>
      <c r="Q30" s="21">
        <f>SUM(F30)</f>
        <v>0</v>
      </c>
      <c r="R30" s="21">
        <f>J30</f>
        <v>142</v>
      </c>
      <c r="S30" s="21">
        <f>N30</f>
        <v>142</v>
      </c>
      <c r="U30" s="21">
        <f>G30</f>
        <v>0</v>
      </c>
      <c r="V30" s="21">
        <f t="shared" si="20"/>
        <v>142</v>
      </c>
      <c r="W30" s="21">
        <f t="shared" si="21"/>
        <v>0</v>
      </c>
      <c r="X30" s="22"/>
      <c r="Y30" s="22"/>
      <c r="Z30" s="22"/>
    </row>
    <row r="31" spans="1:26" x14ac:dyDescent="0.35">
      <c r="B31" s="29" t="s">
        <v>81</v>
      </c>
      <c r="D31" s="21"/>
      <c r="E31" s="21"/>
      <c r="F31" s="21"/>
      <c r="G31" s="30"/>
      <c r="H31" s="30">
        <v>114</v>
      </c>
      <c r="I31" s="30">
        <v>114</v>
      </c>
      <c r="J31" s="21">
        <v>114</v>
      </c>
      <c r="K31" s="21">
        <v>114</v>
      </c>
      <c r="L31" s="30">
        <v>114</v>
      </c>
      <c r="M31" s="21">
        <f t="shared" si="19"/>
        <v>114</v>
      </c>
      <c r="N31" s="21">
        <f t="shared" si="19"/>
        <v>114</v>
      </c>
      <c r="O31" s="21"/>
      <c r="Q31" s="21">
        <f>SUM(F31)</f>
        <v>0</v>
      </c>
      <c r="R31" s="21">
        <f>J31</f>
        <v>114</v>
      </c>
      <c r="S31" s="21">
        <f>N31</f>
        <v>114</v>
      </c>
      <c r="U31" s="21">
        <f>G31</f>
        <v>0</v>
      </c>
      <c r="V31" s="21">
        <f t="shared" si="20"/>
        <v>114</v>
      </c>
      <c r="W31" s="21">
        <f t="shared" si="21"/>
        <v>0</v>
      </c>
      <c r="X31" s="22"/>
      <c r="Y31" s="22"/>
      <c r="Z31" s="22"/>
    </row>
    <row r="32" spans="1:26" x14ac:dyDescent="0.35">
      <c r="B32" s="29" t="s">
        <v>84</v>
      </c>
      <c r="D32" s="21">
        <v>137</v>
      </c>
      <c r="E32" s="21">
        <v>137</v>
      </c>
      <c r="F32" s="21">
        <v>137</v>
      </c>
      <c r="G32" s="21">
        <v>137</v>
      </c>
      <c r="H32" s="30">
        <v>137</v>
      </c>
      <c r="I32" s="30">
        <v>137</v>
      </c>
      <c r="J32" s="103"/>
      <c r="K32" s="21"/>
      <c r="L32" s="30"/>
      <c r="M32" s="21"/>
      <c r="N32" s="21"/>
      <c r="O32" s="21"/>
      <c r="Q32" s="21">
        <f>SUM(F32)</f>
        <v>137</v>
      </c>
      <c r="R32" s="21">
        <f>J32</f>
        <v>0</v>
      </c>
      <c r="S32" s="21">
        <f>N32</f>
        <v>0</v>
      </c>
      <c r="U32" s="21">
        <f>G32</f>
        <v>137</v>
      </c>
      <c r="V32" s="21">
        <f t="shared" si="20"/>
        <v>0</v>
      </c>
      <c r="W32" s="21">
        <f t="shared" si="21"/>
        <v>0</v>
      </c>
      <c r="X32" s="22"/>
      <c r="Y32" s="22"/>
      <c r="Z32" s="22"/>
    </row>
    <row r="33" spans="1:34" x14ac:dyDescent="0.35">
      <c r="B33" s="29" t="s">
        <v>92</v>
      </c>
      <c r="D33" s="21">
        <v>142</v>
      </c>
      <c r="E33" s="21">
        <v>142</v>
      </c>
      <c r="F33" s="21">
        <v>142</v>
      </c>
      <c r="G33" s="21">
        <v>142</v>
      </c>
      <c r="H33" s="21">
        <v>142</v>
      </c>
      <c r="I33" s="21">
        <v>142</v>
      </c>
      <c r="J33" s="21">
        <v>142</v>
      </c>
      <c r="K33" s="21">
        <v>142</v>
      </c>
      <c r="L33" s="103"/>
      <c r="M33" s="103"/>
      <c r="N33" s="21"/>
      <c r="O33" s="21"/>
      <c r="Q33" s="21">
        <f>SUM(F33)</f>
        <v>142</v>
      </c>
      <c r="R33" s="21">
        <f>J33</f>
        <v>142</v>
      </c>
      <c r="S33" s="21">
        <f>N33</f>
        <v>0</v>
      </c>
      <c r="U33" s="21">
        <f>G33</f>
        <v>142</v>
      </c>
      <c r="V33" s="21">
        <f t="shared" si="20"/>
        <v>142</v>
      </c>
      <c r="W33" s="21">
        <f t="shared" si="21"/>
        <v>0</v>
      </c>
      <c r="X33" s="22"/>
      <c r="Y33" s="22"/>
      <c r="Z33" s="22"/>
    </row>
    <row r="34" spans="1:34" x14ac:dyDescent="0.35">
      <c r="B34" s="105"/>
      <c r="D34" s="106"/>
      <c r="E34" s="31"/>
      <c r="F34" s="31"/>
      <c r="G34" s="31"/>
      <c r="H34" s="31"/>
      <c r="I34" s="31"/>
      <c r="J34" s="31"/>
      <c r="K34" s="31"/>
      <c r="L34" s="31"/>
      <c r="M34" s="31"/>
      <c r="N34" s="31"/>
      <c r="O34" s="31"/>
    </row>
    <row r="35" spans="1:34" x14ac:dyDescent="0.35">
      <c r="D35" s="31"/>
      <c r="E35" s="31"/>
      <c r="F35" s="31"/>
      <c r="G35" s="31"/>
      <c r="H35" s="31"/>
      <c r="I35" s="31"/>
      <c r="J35" s="31"/>
      <c r="K35" s="31"/>
      <c r="L35" s="31"/>
      <c r="M35" s="31"/>
      <c r="N35" s="31"/>
      <c r="O35" s="31"/>
    </row>
    <row r="36" spans="1:34" ht="14.5" customHeight="1" x14ac:dyDescent="0.35">
      <c r="B36" s="32" t="s">
        <v>16</v>
      </c>
    </row>
    <row r="37" spans="1:34" customFormat="1" ht="14.5" customHeight="1" x14ac:dyDescent="0.35">
      <c r="B37" s="33" t="s">
        <v>17</v>
      </c>
    </row>
    <row r="38" spans="1:34" ht="14.5" customHeight="1" x14ac:dyDescent="0.35">
      <c r="B38" s="34" t="s">
        <v>18</v>
      </c>
      <c r="D38" s="35">
        <v>3662</v>
      </c>
      <c r="E38" s="35">
        <v>3782</v>
      </c>
      <c r="F38" s="35">
        <v>4248</v>
      </c>
      <c r="G38" s="35">
        <v>4830</v>
      </c>
      <c r="H38" s="35">
        <v>4276</v>
      </c>
      <c r="I38" s="35">
        <v>4529</v>
      </c>
      <c r="J38" s="35">
        <v>5088</v>
      </c>
      <c r="K38" s="35">
        <v>5958</v>
      </c>
      <c r="L38" s="35">
        <v>4760.3787303309819</v>
      </c>
      <c r="M38" s="35">
        <v>5026</v>
      </c>
      <c r="N38" s="35">
        <v>5643</v>
      </c>
      <c r="O38" s="36"/>
      <c r="Q38" s="125">
        <v>4129</v>
      </c>
      <c r="R38" s="125">
        <v>4606</v>
      </c>
      <c r="S38" s="125">
        <v>5146.7184372023175</v>
      </c>
      <c r="U38" s="125">
        <v>4305.0605088169914</v>
      </c>
      <c r="V38" s="35">
        <v>5015</v>
      </c>
      <c r="W38" s="35"/>
      <c r="X38" s="37"/>
      <c r="Y38" s="37"/>
      <c r="Z38" s="37"/>
    </row>
    <row r="39" spans="1:34" ht="14.5" customHeight="1" x14ac:dyDescent="0.35">
      <c r="S39" s="124"/>
      <c r="V39" s="124"/>
    </row>
    <row r="40" spans="1:34" ht="14.5" customHeight="1" x14ac:dyDescent="0.35"/>
    <row r="41" spans="1:34" ht="14.5" customHeight="1" x14ac:dyDescent="0.35">
      <c r="B41" s="32" t="s">
        <v>19</v>
      </c>
      <c r="D41" s="38"/>
      <c r="E41" s="38"/>
      <c r="F41" s="38"/>
      <c r="G41" s="38"/>
      <c r="H41" s="38"/>
      <c r="I41" s="38"/>
      <c r="J41" s="38"/>
      <c r="K41" s="38"/>
      <c r="L41" s="38"/>
      <c r="M41" s="38"/>
      <c r="N41" s="38"/>
      <c r="O41" s="38"/>
      <c r="Q41" s="1"/>
      <c r="R41" s="1"/>
      <c r="S41" s="1"/>
      <c r="Z41" s="37"/>
      <c r="AA41" s="37"/>
      <c r="AB41" s="37"/>
      <c r="AC41" s="1"/>
      <c r="AD41" s="1"/>
      <c r="AE41" s="1"/>
      <c r="AF41" s="1"/>
      <c r="AG41" s="1"/>
      <c r="AH41" s="1"/>
    </row>
    <row r="42" spans="1:34" customFormat="1" ht="14.5" customHeight="1" x14ac:dyDescent="0.35">
      <c r="B42" s="33" t="s">
        <v>20</v>
      </c>
      <c r="D42" s="93"/>
      <c r="E42" s="93"/>
      <c r="F42" s="93"/>
      <c r="G42" s="93"/>
      <c r="H42" s="93"/>
      <c r="I42" s="93"/>
      <c r="J42" s="93"/>
      <c r="K42" s="93"/>
      <c r="M42" s="39"/>
      <c r="V42" s="93"/>
      <c r="Y42" s="37"/>
      <c r="Z42" s="37"/>
      <c r="AA42" s="37"/>
      <c r="AB42" s="37"/>
    </row>
    <row r="43" spans="1:34" s="20" customFormat="1" ht="14.5" customHeight="1" x14ac:dyDescent="0.35">
      <c r="A43"/>
      <c r="B43" s="40" t="s">
        <v>21</v>
      </c>
      <c r="C43"/>
      <c r="D43" s="41">
        <f t="shared" ref="D43:O43" si="22">D45+D62</f>
        <v>1923.63</v>
      </c>
      <c r="E43" s="41">
        <f t="shared" si="22"/>
        <v>2232.34</v>
      </c>
      <c r="F43" s="41">
        <f t="shared" si="22"/>
        <v>2732.5099999999998</v>
      </c>
      <c r="G43" s="41">
        <f t="shared" si="22"/>
        <v>2898.78</v>
      </c>
      <c r="H43" s="41">
        <f t="shared" si="22"/>
        <v>2568.14</v>
      </c>
      <c r="I43" s="41">
        <f t="shared" si="22"/>
        <v>2705.47</v>
      </c>
      <c r="J43" s="41">
        <f t="shared" si="22"/>
        <v>2987.18</v>
      </c>
      <c r="K43" s="41">
        <f t="shared" si="22"/>
        <v>3235.9999999999995</v>
      </c>
      <c r="L43" s="41">
        <f t="shared" si="22"/>
        <v>2872.9700000000003</v>
      </c>
      <c r="M43" s="41">
        <f t="shared" si="22"/>
        <v>2963.3500000000004</v>
      </c>
      <c r="N43" s="41">
        <f t="shared" si="22"/>
        <v>3418.97</v>
      </c>
      <c r="O43" s="41">
        <f t="shared" si="22"/>
        <v>0</v>
      </c>
      <c r="P43"/>
      <c r="Q43" s="41">
        <f>Q45+Q62</f>
        <v>6888.4800000000005</v>
      </c>
      <c r="R43" s="41">
        <f>R45+R62</f>
        <v>8260.7900000000009</v>
      </c>
      <c r="S43" s="41">
        <f>S45+S62</f>
        <v>9255.2900000000009</v>
      </c>
      <c r="T43"/>
      <c r="U43" s="41">
        <f>U45+U62</f>
        <v>9787.26</v>
      </c>
      <c r="V43" s="41">
        <f>V45+V62</f>
        <v>11496.789999999997</v>
      </c>
      <c r="W43" s="41"/>
      <c r="X43" s="28"/>
      <c r="Y43" s="37"/>
      <c r="Z43" s="37"/>
      <c r="AA43" s="37"/>
      <c r="AB43" s="37"/>
      <c r="AC43" s="37"/>
      <c r="AD43" s="37"/>
      <c r="AE43" s="37"/>
      <c r="AF43" s="37"/>
      <c r="AG43" s="37"/>
      <c r="AH43" s="1"/>
    </row>
    <row r="44" spans="1:34" ht="14.5" customHeight="1" x14ac:dyDescent="0.35">
      <c r="B44" s="43"/>
      <c r="D44" s="44"/>
      <c r="E44" s="45"/>
      <c r="F44" s="45"/>
      <c r="G44" s="45"/>
      <c r="H44" s="45"/>
      <c r="I44" s="45"/>
      <c r="J44" s="45"/>
      <c r="K44" s="45"/>
      <c r="L44" s="47"/>
      <c r="M44" s="47"/>
      <c r="N44" s="46"/>
      <c r="O44" s="46"/>
      <c r="Q44" s="48"/>
      <c r="R44" s="48"/>
      <c r="S44" s="48"/>
      <c r="U44" s="47"/>
      <c r="V44" s="47"/>
      <c r="W44" s="53"/>
      <c r="X44" s="1"/>
      <c r="Y44" s="37"/>
      <c r="Z44" s="37"/>
      <c r="AA44" s="37"/>
      <c r="AB44" s="37"/>
      <c r="AC44" s="37"/>
      <c r="AD44" s="37"/>
      <c r="AE44" s="37"/>
      <c r="AF44" s="37"/>
      <c r="AG44" s="37"/>
    </row>
    <row r="45" spans="1:34" s="20" customFormat="1" ht="14.5" customHeight="1" x14ac:dyDescent="0.35">
      <c r="A45"/>
      <c r="B45" s="50" t="s">
        <v>22</v>
      </c>
      <c r="C45"/>
      <c r="D45" s="27">
        <f t="shared" ref="D45:G45" si="23">SUM(D46:D48)</f>
        <v>1914.15</v>
      </c>
      <c r="E45" s="27">
        <f t="shared" si="23"/>
        <v>2211.04</v>
      </c>
      <c r="F45" s="27">
        <f t="shared" si="23"/>
        <v>2691.66</v>
      </c>
      <c r="G45" s="27">
        <f t="shared" si="23"/>
        <v>2813.0800000000004</v>
      </c>
      <c r="H45" s="27">
        <f>SUM(H46:H48)</f>
        <v>2511.58</v>
      </c>
      <c r="I45" s="27">
        <f t="shared" ref="I45:S45" si="24">SUM(I46:I48)</f>
        <v>2661.98</v>
      </c>
      <c r="J45" s="27">
        <f t="shared" si="24"/>
        <v>2964.1099999999997</v>
      </c>
      <c r="K45" s="27">
        <f t="shared" si="24"/>
        <v>3195.1599999999994</v>
      </c>
      <c r="L45" s="27">
        <f t="shared" si="24"/>
        <v>2733.88</v>
      </c>
      <c r="M45" s="27">
        <f t="shared" si="24"/>
        <v>2929.4278589999999</v>
      </c>
      <c r="N45" s="27">
        <f t="shared" si="24"/>
        <v>3381.6</v>
      </c>
      <c r="O45" s="27">
        <f t="shared" si="24"/>
        <v>0</v>
      </c>
      <c r="P45"/>
      <c r="Q45" s="27">
        <f t="shared" si="24"/>
        <v>6816.85</v>
      </c>
      <c r="R45" s="27">
        <f t="shared" si="24"/>
        <v>8137.67</v>
      </c>
      <c r="S45" s="27">
        <f t="shared" si="24"/>
        <v>9044.9078590000008</v>
      </c>
      <c r="T45"/>
      <c r="U45" s="27">
        <f>SUM(D45:G45)</f>
        <v>9629.93</v>
      </c>
      <c r="V45" s="27">
        <f>SUM(H45:K45)</f>
        <v>11332.829999999998</v>
      </c>
      <c r="W45" s="27"/>
      <c r="X45" s="28"/>
      <c r="Y45" s="37"/>
      <c r="Z45" s="37"/>
      <c r="AA45" s="37"/>
      <c r="AB45" s="37"/>
      <c r="AC45" s="37"/>
      <c r="AD45" s="37"/>
      <c r="AE45" s="37"/>
      <c r="AF45" s="37"/>
      <c r="AG45" s="37"/>
    </row>
    <row r="46" spans="1:34" ht="14.5" customHeight="1" x14ac:dyDescent="0.35">
      <c r="B46" s="29" t="s">
        <v>23</v>
      </c>
      <c r="D46" s="21">
        <v>1331.09</v>
      </c>
      <c r="E46" s="21">
        <v>1575.01</v>
      </c>
      <c r="F46" s="21">
        <v>1861.1</v>
      </c>
      <c r="G46" s="21">
        <v>2029</v>
      </c>
      <c r="H46" s="21">
        <v>1787.1</v>
      </c>
      <c r="I46" s="21">
        <v>1897.11</v>
      </c>
      <c r="J46" s="21">
        <v>2115.66</v>
      </c>
      <c r="K46" s="21">
        <v>2386.2399999999998</v>
      </c>
      <c r="L46" s="21">
        <v>1968.62</v>
      </c>
      <c r="M46" s="21">
        <v>2129.2403709999999</v>
      </c>
      <c r="N46" s="21">
        <v>2456.48</v>
      </c>
      <c r="O46" s="21">
        <v>0</v>
      </c>
      <c r="Q46" s="21">
        <f>SUM(D46:F46)</f>
        <v>4767.2</v>
      </c>
      <c r="R46" s="21">
        <f>SUM(H46:J46)</f>
        <v>5799.87</v>
      </c>
      <c r="S46" s="21">
        <f>SUM(L46:N46)</f>
        <v>6554.3403710000002</v>
      </c>
      <c r="U46" s="21">
        <f>SUM(D46:G46)</f>
        <v>6796.2</v>
      </c>
      <c r="V46" s="21">
        <f>SUM(H46:K46)</f>
        <v>8186.11</v>
      </c>
      <c r="W46" s="21"/>
      <c r="X46" s="22"/>
      <c r="Y46" s="37"/>
      <c r="Z46" s="37"/>
      <c r="AA46" s="37"/>
      <c r="AB46" s="37"/>
      <c r="AC46" s="37"/>
      <c r="AD46" s="37"/>
      <c r="AE46" s="37"/>
      <c r="AF46" s="37"/>
      <c r="AG46" s="37"/>
    </row>
    <row r="47" spans="1:34" ht="14.5" customHeight="1" x14ac:dyDescent="0.35">
      <c r="B47" s="29" t="s">
        <v>24</v>
      </c>
      <c r="D47" s="21">
        <v>509.64</v>
      </c>
      <c r="E47" s="21">
        <v>549.49</v>
      </c>
      <c r="F47" s="21">
        <v>739.26</v>
      </c>
      <c r="G47" s="21">
        <v>686.97</v>
      </c>
      <c r="H47" s="21">
        <v>631.34</v>
      </c>
      <c r="I47" s="21">
        <v>691.94</v>
      </c>
      <c r="J47" s="21">
        <v>778.31</v>
      </c>
      <c r="K47" s="21">
        <v>738.18</v>
      </c>
      <c r="L47" s="21">
        <v>693.67</v>
      </c>
      <c r="M47" s="21">
        <v>732.76022899999998</v>
      </c>
      <c r="N47" s="21">
        <v>848.15</v>
      </c>
      <c r="O47" s="21">
        <v>0</v>
      </c>
      <c r="Q47" s="21">
        <f>SUM(D47:F47)</f>
        <v>1798.39</v>
      </c>
      <c r="R47" s="21">
        <f>SUM(H47:J47)</f>
        <v>2101.59</v>
      </c>
      <c r="S47" s="21">
        <f>SUM(L47:N47)</f>
        <v>2274.5802290000001</v>
      </c>
      <c r="U47" s="21">
        <f>SUM(D47:G47)</f>
        <v>2485.36</v>
      </c>
      <c r="V47" s="21">
        <f>SUM(H47:K47)</f>
        <v>2839.77</v>
      </c>
      <c r="W47" s="21"/>
      <c r="X47" s="22"/>
      <c r="Y47" s="37"/>
      <c r="Z47" s="37"/>
      <c r="AA47" s="37"/>
      <c r="AB47" s="37"/>
      <c r="AC47" s="37"/>
      <c r="AD47" s="37"/>
      <c r="AE47" s="37"/>
      <c r="AF47" s="37"/>
      <c r="AG47" s="37"/>
    </row>
    <row r="48" spans="1:34" ht="14.5" customHeight="1" x14ac:dyDescent="0.35">
      <c r="B48" s="29" t="s">
        <v>25</v>
      </c>
      <c r="D48" s="21">
        <v>73.42</v>
      </c>
      <c r="E48" s="21">
        <v>86.54</v>
      </c>
      <c r="F48" s="21">
        <v>91.3</v>
      </c>
      <c r="G48" s="21">
        <v>97.11</v>
      </c>
      <c r="H48" s="21">
        <v>93.14</v>
      </c>
      <c r="I48" s="21">
        <v>72.930000000000007</v>
      </c>
      <c r="J48" s="21">
        <v>70.14</v>
      </c>
      <c r="K48" s="21">
        <v>70.739999999999995</v>
      </c>
      <c r="L48" s="21">
        <v>71.59</v>
      </c>
      <c r="M48" s="21">
        <v>67.427258999999992</v>
      </c>
      <c r="N48" s="21">
        <v>76.97</v>
      </c>
      <c r="O48" s="21">
        <v>0</v>
      </c>
      <c r="Q48" s="21">
        <f>SUM(D48:F48)</f>
        <v>251.26</v>
      </c>
      <c r="R48" s="21">
        <f>SUM(H48:J48)</f>
        <v>236.20999999999998</v>
      </c>
      <c r="S48" s="21">
        <f>SUM(L48:N48)</f>
        <v>215.98725899999999</v>
      </c>
      <c r="U48" s="21">
        <f>SUM(D48:G48)</f>
        <v>348.37</v>
      </c>
      <c r="V48" s="21">
        <f>SUM(H48:K48)</f>
        <v>306.95</v>
      </c>
      <c r="W48" s="21"/>
      <c r="X48" s="22"/>
      <c r="Y48" s="37"/>
      <c r="Z48" s="37"/>
      <c r="AA48" s="37"/>
      <c r="AB48" s="37"/>
      <c r="AC48" s="37"/>
      <c r="AD48" s="37"/>
      <c r="AE48" s="37"/>
      <c r="AF48" s="37"/>
      <c r="AG48" s="37"/>
    </row>
    <row r="49" spans="1:33" ht="14.5" customHeight="1" x14ac:dyDescent="0.35">
      <c r="B49" s="43"/>
      <c r="D49" s="69"/>
      <c r="E49" s="70"/>
      <c r="F49" s="70"/>
      <c r="G49" s="70"/>
      <c r="H49" s="70"/>
      <c r="I49" s="70"/>
      <c r="J49" s="70"/>
      <c r="K49" s="70"/>
      <c r="L49" s="47"/>
      <c r="M49" s="47"/>
      <c r="N49" s="47"/>
      <c r="O49" s="47"/>
      <c r="Q49" s="48"/>
      <c r="R49" s="48"/>
      <c r="S49" s="48"/>
      <c r="U49" s="47"/>
      <c r="V49" s="47"/>
      <c r="W49" s="49"/>
      <c r="X49" s="1"/>
      <c r="Y49" s="37"/>
      <c r="Z49" s="37"/>
      <c r="AA49" s="37"/>
      <c r="AB49" s="37"/>
      <c r="AC49" s="37"/>
      <c r="AD49" s="37"/>
      <c r="AE49" s="37"/>
      <c r="AF49" s="37"/>
      <c r="AG49" s="37"/>
    </row>
    <row r="50" spans="1:33" s="20" customFormat="1" ht="14.5" customHeight="1" x14ac:dyDescent="0.35">
      <c r="A50"/>
      <c r="B50" s="50" t="s">
        <v>26</v>
      </c>
      <c r="C50"/>
      <c r="D50" s="27">
        <f t="shared" ref="D50:L50" si="25">SUM(D51:D57)</f>
        <v>-1195.2599999999998</v>
      </c>
      <c r="E50" s="27">
        <f t="shared" si="25"/>
        <v>-1399.6999999999998</v>
      </c>
      <c r="F50" s="27">
        <f t="shared" si="25"/>
        <v>-1607.95</v>
      </c>
      <c r="G50" s="27">
        <f t="shared" si="25"/>
        <v>-1649.87</v>
      </c>
      <c r="H50" s="27">
        <f t="shared" si="25"/>
        <v>-1564.9599999999998</v>
      </c>
      <c r="I50" s="27">
        <f t="shared" si="25"/>
        <v>-1622.36</v>
      </c>
      <c r="J50" s="27">
        <f t="shared" si="25"/>
        <v>-1743.6</v>
      </c>
      <c r="K50" s="27">
        <f t="shared" si="25"/>
        <v>-1825.6</v>
      </c>
      <c r="L50" s="27">
        <f t="shared" si="25"/>
        <v>-1703.05</v>
      </c>
      <c r="M50" s="27">
        <f t="shared" ref="M50:O50" si="26">SUM(M51:M57)</f>
        <v>-1744.2147689999997</v>
      </c>
      <c r="N50" s="27">
        <f t="shared" si="26"/>
        <v>-2040.71</v>
      </c>
      <c r="O50" s="27">
        <f t="shared" si="26"/>
        <v>0</v>
      </c>
      <c r="P50"/>
      <c r="Q50" s="27">
        <f>SUM(Q51:Q57)</f>
        <v>-4202.91</v>
      </c>
      <c r="R50" s="27">
        <f>SUM(R51:R57)</f>
        <v>-4930.920000000001</v>
      </c>
      <c r="S50" s="27">
        <f>SUM(S51:S57)</f>
        <v>-5487.9747689999995</v>
      </c>
      <c r="T50"/>
      <c r="U50" s="27">
        <f>SUM(U51:U57)</f>
        <v>-5852.78</v>
      </c>
      <c r="V50" s="27">
        <f>SUM(V51:V57)</f>
        <v>-6756.5199999999995</v>
      </c>
      <c r="W50" s="27"/>
      <c r="X50" s="28"/>
      <c r="Y50" s="37"/>
      <c r="Z50" s="37"/>
      <c r="AA50" s="37"/>
      <c r="AB50" s="37"/>
      <c r="AC50" s="37"/>
      <c r="AD50" s="37"/>
      <c r="AE50" s="37"/>
      <c r="AF50" s="37"/>
      <c r="AG50" s="37"/>
    </row>
    <row r="51" spans="1:33" ht="14.5" customHeight="1" x14ac:dyDescent="0.35">
      <c r="B51" s="29" t="s">
        <v>27</v>
      </c>
      <c r="D51" s="21">
        <v>-318.33999999999997</v>
      </c>
      <c r="E51" s="21">
        <v>-380.66</v>
      </c>
      <c r="F51" s="21">
        <v>-421.98</v>
      </c>
      <c r="G51" s="21">
        <v>-434.72</v>
      </c>
      <c r="H51" s="21">
        <v>-435.38</v>
      </c>
      <c r="I51" s="21">
        <v>-448.73</v>
      </c>
      <c r="J51" s="21">
        <v>-458.58</v>
      </c>
      <c r="K51" s="21">
        <v>-456.46</v>
      </c>
      <c r="L51" s="21">
        <v>-479.25</v>
      </c>
      <c r="M51" s="21">
        <v>-511.99817299999995</v>
      </c>
      <c r="N51" s="21">
        <v>-525.38</v>
      </c>
      <c r="O51" s="21">
        <v>0</v>
      </c>
      <c r="Q51" s="21">
        <f t="shared" ref="Q51:Q57" si="27">SUM(D51:F51)</f>
        <v>-1120.98</v>
      </c>
      <c r="R51" s="21">
        <f t="shared" ref="R51:R57" si="28">SUM(H51:J51)</f>
        <v>-1342.69</v>
      </c>
      <c r="S51" s="21">
        <f t="shared" ref="S51:S57" si="29">SUM(L51:N51)</f>
        <v>-1516.6281730000001</v>
      </c>
      <c r="U51" s="21">
        <f t="shared" ref="U51:U57" si="30">SUM(D51:G51)</f>
        <v>-1555.7</v>
      </c>
      <c r="V51" s="21">
        <f t="shared" ref="V51:V57" si="31">SUM(H51:K51)</f>
        <v>-1799.15</v>
      </c>
      <c r="W51" s="21"/>
      <c r="X51" s="22"/>
      <c r="Y51" s="37"/>
      <c r="Z51" s="37"/>
      <c r="AA51" s="37"/>
      <c r="AB51" s="37"/>
      <c r="AC51" s="37"/>
      <c r="AD51" s="37"/>
      <c r="AE51" s="37"/>
      <c r="AF51" s="37"/>
      <c r="AG51" s="37"/>
    </row>
    <row r="52" spans="1:33" ht="14.5" customHeight="1" x14ac:dyDescent="0.35">
      <c r="B52" s="29" t="s">
        <v>28</v>
      </c>
      <c r="D52" s="21">
        <v>-176.03</v>
      </c>
      <c r="E52" s="21">
        <v>-215.26</v>
      </c>
      <c r="F52" s="21">
        <v>-243.95</v>
      </c>
      <c r="G52" s="21">
        <v>-246.29</v>
      </c>
      <c r="H52" s="21">
        <v>-226.46</v>
      </c>
      <c r="I52" s="21">
        <v>-245.42</v>
      </c>
      <c r="J52" s="21">
        <v>-268.83</v>
      </c>
      <c r="K52" s="21">
        <v>-302.45</v>
      </c>
      <c r="L52" s="21">
        <v>-251</v>
      </c>
      <c r="M52" s="21">
        <v>-248.2495109999999</v>
      </c>
      <c r="N52" s="21">
        <v>-355.18</v>
      </c>
      <c r="O52" s="21">
        <v>0</v>
      </c>
      <c r="Q52" s="21">
        <f t="shared" si="27"/>
        <v>-635.24</v>
      </c>
      <c r="R52" s="21">
        <f t="shared" si="28"/>
        <v>-740.71</v>
      </c>
      <c r="S52" s="21">
        <f t="shared" si="29"/>
        <v>-854.42951099999982</v>
      </c>
      <c r="U52" s="21">
        <f t="shared" si="30"/>
        <v>-881.53</v>
      </c>
      <c r="V52" s="21">
        <f t="shared" si="31"/>
        <v>-1043.1600000000001</v>
      </c>
      <c r="W52" s="21"/>
      <c r="X52" s="22"/>
      <c r="Y52" s="37"/>
      <c r="Z52" s="37"/>
      <c r="AA52" s="37"/>
      <c r="AB52" s="37"/>
      <c r="AC52" s="37"/>
      <c r="AD52" s="37"/>
      <c r="AE52" s="37"/>
      <c r="AF52" s="37"/>
      <c r="AG52" s="37"/>
    </row>
    <row r="53" spans="1:33" ht="14.5" customHeight="1" x14ac:dyDescent="0.35">
      <c r="B53" s="29" t="s">
        <v>29</v>
      </c>
      <c r="D53" s="21">
        <v>-381.58</v>
      </c>
      <c r="E53" s="21">
        <v>-443.82</v>
      </c>
      <c r="F53" s="21">
        <v>-563.44000000000005</v>
      </c>
      <c r="G53" s="21">
        <v>-570.99</v>
      </c>
      <c r="H53" s="21">
        <v>-510.05</v>
      </c>
      <c r="I53" s="21">
        <v>-528.73</v>
      </c>
      <c r="J53" s="21">
        <v>-592.14</v>
      </c>
      <c r="K53" s="21">
        <v>-615.59</v>
      </c>
      <c r="L53" s="21">
        <v>-568.29999999999995</v>
      </c>
      <c r="M53" s="21">
        <v>-593.49857500000007</v>
      </c>
      <c r="N53" s="21">
        <v>-701.65</v>
      </c>
      <c r="O53" s="21">
        <v>0</v>
      </c>
      <c r="Q53" s="21">
        <f t="shared" si="27"/>
        <v>-1388.8400000000001</v>
      </c>
      <c r="R53" s="21">
        <f t="shared" si="28"/>
        <v>-1630.92</v>
      </c>
      <c r="S53" s="21">
        <f t="shared" si="29"/>
        <v>-1863.4485749999999</v>
      </c>
      <c r="U53" s="21">
        <f t="shared" si="30"/>
        <v>-1959.8300000000002</v>
      </c>
      <c r="V53" s="21">
        <f t="shared" si="31"/>
        <v>-2246.5100000000002</v>
      </c>
      <c r="W53" s="21"/>
      <c r="X53" s="22"/>
      <c r="Y53" s="37"/>
      <c r="Z53" s="37"/>
      <c r="AA53" s="37"/>
      <c r="AB53" s="37"/>
      <c r="AC53" s="37"/>
      <c r="AD53" s="37"/>
      <c r="AE53" s="37"/>
      <c r="AF53" s="37"/>
      <c r="AG53" s="37"/>
    </row>
    <row r="54" spans="1:33" ht="14.5" customHeight="1" x14ac:dyDescent="0.35">
      <c r="B54" s="29" t="s">
        <v>30</v>
      </c>
      <c r="D54" s="21">
        <v>-149.36000000000001</v>
      </c>
      <c r="E54" s="21">
        <v>-166</v>
      </c>
      <c r="F54" s="21">
        <v>-166.56</v>
      </c>
      <c r="G54" s="21">
        <v>-165.44</v>
      </c>
      <c r="H54" s="21">
        <v>-188.61</v>
      </c>
      <c r="I54" s="21">
        <v>-183.1</v>
      </c>
      <c r="J54" s="21">
        <v>-178.16</v>
      </c>
      <c r="K54" s="21">
        <v>-163.79</v>
      </c>
      <c r="L54" s="21">
        <v>-178.54</v>
      </c>
      <c r="M54" s="21">
        <v>-181.02278000000001</v>
      </c>
      <c r="N54" s="21">
        <v>-169.71</v>
      </c>
      <c r="O54" s="21">
        <v>0</v>
      </c>
      <c r="Q54" s="21">
        <f t="shared" si="27"/>
        <v>-481.92</v>
      </c>
      <c r="R54" s="21">
        <f t="shared" si="28"/>
        <v>-549.87</v>
      </c>
      <c r="S54" s="21">
        <f t="shared" si="29"/>
        <v>-529.27278000000001</v>
      </c>
      <c r="U54" s="21">
        <f t="shared" si="30"/>
        <v>-647.36</v>
      </c>
      <c r="V54" s="21">
        <f t="shared" si="31"/>
        <v>-713.66</v>
      </c>
      <c r="W54" s="21"/>
      <c r="X54" s="22"/>
      <c r="Y54" s="37"/>
      <c r="Z54" s="37"/>
      <c r="AA54" s="37"/>
      <c r="AB54" s="37"/>
      <c r="AC54" s="37"/>
      <c r="AD54" s="37"/>
      <c r="AE54" s="37"/>
      <c r="AF54" s="37"/>
      <c r="AG54" s="37"/>
    </row>
    <row r="55" spans="1:33" ht="14.5" customHeight="1" x14ac:dyDescent="0.35">
      <c r="B55" s="29" t="s">
        <v>31</v>
      </c>
      <c r="D55" s="21">
        <v>-86.62</v>
      </c>
      <c r="E55" s="21">
        <v>-112.57</v>
      </c>
      <c r="F55" s="21">
        <v>-131.24</v>
      </c>
      <c r="G55" s="21">
        <v>-140.72999999999999</v>
      </c>
      <c r="H55" s="21">
        <v>-121.36</v>
      </c>
      <c r="I55" s="21">
        <v>-132.16999999999999</v>
      </c>
      <c r="J55" s="21">
        <v>-147.06</v>
      </c>
      <c r="K55" s="21">
        <v>-173.52</v>
      </c>
      <c r="L55" s="21">
        <v>-128.97</v>
      </c>
      <c r="M55" s="21">
        <v>-103.52881699999999</v>
      </c>
      <c r="N55" s="21">
        <v>-166.04</v>
      </c>
      <c r="O55" s="21">
        <v>0</v>
      </c>
      <c r="Q55" s="21">
        <f t="shared" si="27"/>
        <v>-330.43</v>
      </c>
      <c r="R55" s="21">
        <f t="shared" si="28"/>
        <v>-400.59</v>
      </c>
      <c r="S55" s="21">
        <f t="shared" si="29"/>
        <v>-398.53881699999999</v>
      </c>
      <c r="U55" s="21">
        <f t="shared" si="30"/>
        <v>-471.15999999999997</v>
      </c>
      <c r="V55" s="21">
        <f t="shared" si="31"/>
        <v>-574.11</v>
      </c>
      <c r="W55" s="21"/>
      <c r="X55" s="22"/>
      <c r="Y55" s="37"/>
      <c r="Z55" s="37"/>
      <c r="AA55" s="37"/>
      <c r="AB55" s="37"/>
      <c r="AC55" s="37"/>
      <c r="AD55" s="37"/>
      <c r="AE55" s="37"/>
      <c r="AF55" s="37"/>
      <c r="AG55" s="37"/>
    </row>
    <row r="56" spans="1:33" ht="14.5" customHeight="1" x14ac:dyDescent="0.35">
      <c r="B56" s="29" t="s">
        <v>32</v>
      </c>
      <c r="D56" s="21">
        <v>-25.26</v>
      </c>
      <c r="E56" s="21">
        <v>-30.07</v>
      </c>
      <c r="F56" s="21">
        <v>-35.46</v>
      </c>
      <c r="G56" s="21">
        <v>-36.86</v>
      </c>
      <c r="H56" s="21">
        <v>-30.04</v>
      </c>
      <c r="I56" s="21">
        <v>-28.62</v>
      </c>
      <c r="J56" s="21">
        <v>-31.72</v>
      </c>
      <c r="K56" s="21">
        <v>-43.35</v>
      </c>
      <c r="L56" s="21">
        <v>-35.96</v>
      </c>
      <c r="M56" s="21">
        <v>-39.960605999999984</v>
      </c>
      <c r="N56" s="21">
        <v>-56.37</v>
      </c>
      <c r="O56" s="21">
        <v>0</v>
      </c>
      <c r="Q56" s="21">
        <f t="shared" si="27"/>
        <v>-90.789999999999992</v>
      </c>
      <c r="R56" s="21">
        <f t="shared" si="28"/>
        <v>-90.38</v>
      </c>
      <c r="S56" s="21">
        <f t="shared" si="29"/>
        <v>-132.290606</v>
      </c>
      <c r="U56" s="21">
        <f t="shared" si="30"/>
        <v>-127.64999999999999</v>
      </c>
      <c r="V56" s="21">
        <f t="shared" si="31"/>
        <v>-133.72999999999999</v>
      </c>
      <c r="W56" s="21"/>
      <c r="X56" s="22"/>
      <c r="Y56" s="37"/>
      <c r="Z56" s="37"/>
      <c r="AA56" s="37"/>
      <c r="AB56" s="37"/>
      <c r="AC56" s="37"/>
      <c r="AD56" s="37"/>
      <c r="AE56" s="37"/>
      <c r="AF56" s="37"/>
      <c r="AG56" s="37"/>
    </row>
    <row r="57" spans="1:33" ht="14.5" customHeight="1" x14ac:dyDescent="0.35">
      <c r="B57" s="29" t="s">
        <v>33</v>
      </c>
      <c r="D57" s="21">
        <v>-58.07</v>
      </c>
      <c r="E57" s="21">
        <v>-51.32</v>
      </c>
      <c r="F57" s="21">
        <v>-45.32</v>
      </c>
      <c r="G57" s="21">
        <v>-54.84</v>
      </c>
      <c r="H57" s="21">
        <v>-53.06</v>
      </c>
      <c r="I57" s="21">
        <v>-55.59</v>
      </c>
      <c r="J57" s="21">
        <v>-67.11</v>
      </c>
      <c r="K57" s="21">
        <v>-70.44</v>
      </c>
      <c r="L57" s="21">
        <v>-61.03</v>
      </c>
      <c r="M57" s="21">
        <v>-65.956306999999995</v>
      </c>
      <c r="N57" s="21">
        <v>-66.38</v>
      </c>
      <c r="O57" s="21">
        <v>0</v>
      </c>
      <c r="Q57" s="21">
        <f t="shared" si="27"/>
        <v>-154.71</v>
      </c>
      <c r="R57" s="21">
        <f t="shared" si="28"/>
        <v>-175.76</v>
      </c>
      <c r="S57" s="21">
        <f t="shared" si="29"/>
        <v>-193.36630700000001</v>
      </c>
      <c r="U57" s="21">
        <f t="shared" si="30"/>
        <v>-209.55</v>
      </c>
      <c r="V57" s="21">
        <f t="shared" si="31"/>
        <v>-246.2</v>
      </c>
      <c r="W57" s="21"/>
      <c r="X57" s="22"/>
      <c r="Y57" s="37"/>
      <c r="Z57" s="37"/>
      <c r="AA57" s="37"/>
      <c r="AB57" s="37"/>
      <c r="AC57" s="37"/>
      <c r="AD57" s="37"/>
      <c r="AE57" s="37"/>
      <c r="AF57" s="37"/>
      <c r="AG57" s="37"/>
    </row>
    <row r="58" spans="1:33" ht="14.5" customHeight="1" x14ac:dyDescent="0.35">
      <c r="B58" s="43"/>
      <c r="D58" s="51"/>
      <c r="E58" s="52"/>
      <c r="F58" s="52"/>
      <c r="G58" s="52"/>
      <c r="H58" s="52"/>
      <c r="I58" s="52"/>
      <c r="J58" s="100"/>
      <c r="K58" s="52"/>
      <c r="L58" s="114"/>
      <c r="M58" s="114"/>
      <c r="N58" s="49"/>
      <c r="O58" s="49"/>
      <c r="Q58" s="48"/>
      <c r="R58" s="48"/>
      <c r="S58" s="48"/>
      <c r="U58" s="53"/>
      <c r="V58" s="53"/>
      <c r="W58" s="49"/>
      <c r="X58" s="1"/>
      <c r="Y58" s="37"/>
      <c r="Z58" s="37"/>
      <c r="AA58" s="37"/>
      <c r="AB58" s="37"/>
      <c r="AC58" s="37"/>
      <c r="AD58" s="37"/>
      <c r="AE58" s="37"/>
      <c r="AF58" s="37"/>
      <c r="AG58" s="37"/>
    </row>
    <row r="59" spans="1:33" ht="14.5" customHeight="1" x14ac:dyDescent="0.35">
      <c r="B59" s="40" t="s">
        <v>34</v>
      </c>
      <c r="D59" s="54">
        <f t="shared" ref="D59:O59" si="32">D45+D50</f>
        <v>718.89000000000033</v>
      </c>
      <c r="E59" s="54">
        <f t="shared" si="32"/>
        <v>811.34000000000015</v>
      </c>
      <c r="F59" s="54">
        <f t="shared" si="32"/>
        <v>1083.7099999999998</v>
      </c>
      <c r="G59" s="54">
        <f t="shared" si="32"/>
        <v>1163.2100000000005</v>
      </c>
      <c r="H59" s="54">
        <f t="shared" si="32"/>
        <v>946.62000000000012</v>
      </c>
      <c r="I59" s="54">
        <f t="shared" si="32"/>
        <v>1039.6200000000001</v>
      </c>
      <c r="J59" s="102">
        <f t="shared" si="32"/>
        <v>1220.5099999999998</v>
      </c>
      <c r="K59" s="54">
        <f t="shared" si="32"/>
        <v>1369.5599999999995</v>
      </c>
      <c r="L59" s="54">
        <f t="shared" si="32"/>
        <v>1030.8300000000002</v>
      </c>
      <c r="M59" s="54">
        <f t="shared" si="32"/>
        <v>1185.2130900000002</v>
      </c>
      <c r="N59" s="54">
        <f t="shared" si="32"/>
        <v>1340.8899999999999</v>
      </c>
      <c r="O59" s="54">
        <f t="shared" si="32"/>
        <v>0</v>
      </c>
      <c r="Q59" s="41">
        <f>Q45+Q50</f>
        <v>2613.9400000000005</v>
      </c>
      <c r="R59" s="41">
        <f>R45+R50</f>
        <v>3206.7499999999991</v>
      </c>
      <c r="S59" s="41">
        <f>S45+S50</f>
        <v>3556.9330900000014</v>
      </c>
      <c r="U59" s="54">
        <f>U45+U50</f>
        <v>3777.1500000000005</v>
      </c>
      <c r="V59" s="54">
        <f>V45+V50</f>
        <v>4576.3099999999986</v>
      </c>
      <c r="W59" s="41"/>
      <c r="X59" s="28"/>
      <c r="Y59" s="37"/>
      <c r="Z59" s="37"/>
      <c r="AA59" s="37"/>
      <c r="AB59" s="37"/>
      <c r="AC59" s="37"/>
      <c r="AD59" s="37"/>
      <c r="AE59" s="37"/>
      <c r="AF59" s="37"/>
      <c r="AG59" s="37"/>
    </row>
    <row r="60" spans="1:33" ht="14.5" customHeight="1" x14ac:dyDescent="0.35">
      <c r="B60" s="55" t="s">
        <v>35</v>
      </c>
      <c r="D60" s="56">
        <f t="shared" ref="D60:O60" si="33">IFERROR(D59/D45,0)</f>
        <v>0.37556617819920085</v>
      </c>
      <c r="E60" s="56">
        <f t="shared" si="33"/>
        <v>0.36694948983283893</v>
      </c>
      <c r="F60" s="56">
        <f t="shared" si="33"/>
        <v>0.40261771546183389</v>
      </c>
      <c r="G60" s="56">
        <f t="shared" si="33"/>
        <v>0.41350050478479117</v>
      </c>
      <c r="H60" s="56">
        <f t="shared" si="33"/>
        <v>0.3769021890602729</v>
      </c>
      <c r="I60" s="56">
        <f t="shared" si="33"/>
        <v>0.39054388087063019</v>
      </c>
      <c r="J60" s="56">
        <f t="shared" si="33"/>
        <v>0.41176272135649483</v>
      </c>
      <c r="K60" s="56">
        <f t="shared" si="33"/>
        <v>0.42863581166514347</v>
      </c>
      <c r="L60" s="56">
        <f t="shared" si="33"/>
        <v>0.37705751532620307</v>
      </c>
      <c r="M60" s="56">
        <f t="shared" si="33"/>
        <v>0.40458859103107897</v>
      </c>
      <c r="N60" s="56">
        <f t="shared" si="33"/>
        <v>0.3965253134610835</v>
      </c>
      <c r="O60" s="56">
        <f t="shared" si="33"/>
        <v>0</v>
      </c>
      <c r="Q60" s="56">
        <f>IFERROR(Q59/Q45,0)</f>
        <v>0.38345276777397191</v>
      </c>
      <c r="R60" s="56">
        <f>IFERROR(R59/R45,0)</f>
        <v>0.39406242818890408</v>
      </c>
      <c r="S60" s="56">
        <f>IFERROR(S59/S45,0)</f>
        <v>0.39325255109821028</v>
      </c>
      <c r="U60" s="56">
        <f>IFERROR(U59/U45,0)</f>
        <v>0.39223026543287443</v>
      </c>
      <c r="V60" s="56">
        <f>IFERROR(V59/V45,0)</f>
        <v>0.40380999273791274</v>
      </c>
      <c r="W60" s="56"/>
      <c r="X60" s="57"/>
      <c r="Y60" s="37"/>
      <c r="Z60" s="37"/>
      <c r="AA60" s="37"/>
      <c r="AB60" s="37"/>
      <c r="AC60" s="37"/>
      <c r="AD60" s="37"/>
      <c r="AE60" s="37"/>
      <c r="AF60" s="37"/>
      <c r="AG60" s="37"/>
    </row>
    <row r="61" spans="1:33" ht="14.5" customHeight="1" x14ac:dyDescent="0.35">
      <c r="B61" s="43"/>
      <c r="D61" s="58"/>
      <c r="E61" s="59"/>
      <c r="F61" s="59"/>
      <c r="G61" s="59"/>
      <c r="H61" s="59"/>
      <c r="I61" s="59"/>
      <c r="J61" s="59"/>
      <c r="K61" s="59"/>
      <c r="L61" s="60"/>
      <c r="M61" s="60"/>
      <c r="N61" s="60"/>
      <c r="O61" s="60"/>
      <c r="Q61" s="48"/>
      <c r="R61" s="48"/>
      <c r="S61" s="48"/>
      <c r="U61" s="60"/>
      <c r="V61" s="60"/>
      <c r="W61" s="49"/>
      <c r="X61" s="1"/>
      <c r="Y61" s="37"/>
      <c r="Z61" s="37"/>
      <c r="AA61" s="37"/>
      <c r="AB61" s="37"/>
      <c r="AC61" s="37"/>
      <c r="AD61" s="37"/>
      <c r="AE61" s="37"/>
      <c r="AF61" s="37"/>
      <c r="AG61" s="37"/>
    </row>
    <row r="62" spans="1:33" ht="14.5" customHeight="1" x14ac:dyDescent="0.35">
      <c r="B62" s="43" t="s">
        <v>36</v>
      </c>
      <c r="D62" s="94">
        <v>9.48</v>
      </c>
      <c r="E62" s="94">
        <v>21.3</v>
      </c>
      <c r="F62" s="94">
        <v>40.85</v>
      </c>
      <c r="G62" s="94">
        <v>85.7</v>
      </c>
      <c r="H62" s="94">
        <v>56.56</v>
      </c>
      <c r="I62" s="94">
        <v>43.49</v>
      </c>
      <c r="J62" s="94">
        <v>23.07</v>
      </c>
      <c r="K62" s="94">
        <f>41.14-0.3</f>
        <v>40.840000000000003</v>
      </c>
      <c r="L62" s="94">
        <v>139.09</v>
      </c>
      <c r="M62" s="94">
        <v>33.922141000000259</v>
      </c>
      <c r="N62" s="94">
        <v>37.369999999999997</v>
      </c>
      <c r="O62" s="94">
        <v>0</v>
      </c>
      <c r="Q62" s="21">
        <f>SUM(D62:F62)</f>
        <v>71.63</v>
      </c>
      <c r="R62" s="21">
        <f>SUM(H62:J62)</f>
        <v>123.12</v>
      </c>
      <c r="S62" s="21">
        <f>SUM(L62:N62)</f>
        <v>210.38214100000027</v>
      </c>
      <c r="U62" s="21">
        <f>SUM(D62:G62)</f>
        <v>157.32999999999998</v>
      </c>
      <c r="V62" s="21">
        <f>SUM(H62:K62)</f>
        <v>163.96</v>
      </c>
      <c r="W62" s="21"/>
      <c r="X62" s="22"/>
      <c r="Y62" s="37"/>
      <c r="Z62" s="37"/>
      <c r="AA62" s="37"/>
      <c r="AB62" s="37"/>
      <c r="AC62" s="37"/>
      <c r="AD62" s="37"/>
      <c r="AE62" s="37"/>
      <c r="AF62" s="37"/>
      <c r="AG62" s="37"/>
    </row>
    <row r="63" spans="1:33" ht="14.5" customHeight="1" x14ac:dyDescent="0.35">
      <c r="B63" s="43" t="s">
        <v>37</v>
      </c>
      <c r="D63" s="94">
        <v>-78.240000000000009</v>
      </c>
      <c r="E63" s="94">
        <v>-93.82</v>
      </c>
      <c r="F63" s="94">
        <v>-105.98</v>
      </c>
      <c r="G63" s="94">
        <v>-172.4</v>
      </c>
      <c r="H63" s="94">
        <v>-68.97</v>
      </c>
      <c r="I63" s="94">
        <v>-66.959999999999994</v>
      </c>
      <c r="J63" s="94">
        <v>-66.95</v>
      </c>
      <c r="K63" s="94">
        <v>-103.13</v>
      </c>
      <c r="L63" s="94">
        <v>-90.31</v>
      </c>
      <c r="M63" s="94">
        <v>-90.42642961</v>
      </c>
      <c r="N63" s="94">
        <v>-91.8</v>
      </c>
      <c r="O63" s="94">
        <v>0</v>
      </c>
      <c r="Q63" s="21">
        <f>SUM(D63:F63)</f>
        <v>-278.04000000000002</v>
      </c>
      <c r="R63" s="21">
        <f>SUM(H63:J63)</f>
        <v>-202.88</v>
      </c>
      <c r="S63" s="21">
        <f>SUM(L63:N63)</f>
        <v>-272.53642961000003</v>
      </c>
      <c r="U63" s="21">
        <f>SUM(D63:G63)</f>
        <v>-450.44000000000005</v>
      </c>
      <c r="V63" s="21">
        <f>SUM(H63:K63)</f>
        <v>-306.01</v>
      </c>
      <c r="W63" s="21"/>
      <c r="X63" s="22"/>
      <c r="Y63" s="37"/>
      <c r="Z63" s="37"/>
      <c r="AA63" s="37"/>
      <c r="AB63" s="37"/>
      <c r="AC63" s="37"/>
      <c r="AD63" s="37"/>
      <c r="AE63" s="37"/>
      <c r="AF63" s="37"/>
      <c r="AG63" s="37"/>
    </row>
    <row r="64" spans="1:33" s="20" customFormat="1" ht="14.5" customHeight="1" x14ac:dyDescent="0.35">
      <c r="A64"/>
      <c r="B64" s="61" t="s">
        <v>38</v>
      </c>
      <c r="C64"/>
      <c r="D64" s="95">
        <f>D62+D63</f>
        <v>-68.760000000000005</v>
      </c>
      <c r="E64" s="95">
        <f t="shared" ref="E64:V64" si="34">E62+E63</f>
        <v>-72.52</v>
      </c>
      <c r="F64" s="95">
        <f t="shared" si="34"/>
        <v>-65.13</v>
      </c>
      <c r="G64" s="95">
        <f t="shared" si="34"/>
        <v>-86.7</v>
      </c>
      <c r="H64" s="95">
        <f t="shared" si="34"/>
        <v>-12.409999999999997</v>
      </c>
      <c r="I64" s="95">
        <f t="shared" si="34"/>
        <v>-23.469999999999992</v>
      </c>
      <c r="J64" s="95">
        <f t="shared" si="34"/>
        <v>-43.88</v>
      </c>
      <c r="K64" s="95">
        <f t="shared" si="34"/>
        <v>-62.289999999999992</v>
      </c>
      <c r="L64" s="95">
        <f t="shared" si="34"/>
        <v>48.78</v>
      </c>
      <c r="M64" s="95">
        <f t="shared" si="34"/>
        <v>-56.50428860999974</v>
      </c>
      <c r="N64" s="95">
        <f t="shared" si="34"/>
        <v>-54.43</v>
      </c>
      <c r="O64" s="95">
        <f t="shared" si="34"/>
        <v>0</v>
      </c>
      <c r="P64"/>
      <c r="Q64" s="62">
        <f t="shared" si="34"/>
        <v>-206.41000000000003</v>
      </c>
      <c r="R64" s="62">
        <f t="shared" si="34"/>
        <v>-79.759999999999991</v>
      </c>
      <c r="S64" s="62">
        <f t="shared" si="34"/>
        <v>-62.154288609999753</v>
      </c>
      <c r="T64"/>
      <c r="U64" s="62">
        <f t="shared" si="34"/>
        <v>-293.11000000000007</v>
      </c>
      <c r="V64" s="62">
        <f t="shared" si="34"/>
        <v>-142.04999999999998</v>
      </c>
      <c r="W64" s="62"/>
      <c r="X64" s="28"/>
      <c r="Y64" s="37"/>
      <c r="Z64" s="37"/>
      <c r="AA64" s="37"/>
      <c r="AB64" s="37"/>
      <c r="AC64" s="37"/>
      <c r="AD64" s="37"/>
      <c r="AE64" s="37"/>
      <c r="AF64" s="37"/>
      <c r="AG64" s="37"/>
    </row>
    <row r="65" spans="1:33" ht="14.5" customHeight="1" x14ac:dyDescent="0.35">
      <c r="B65" s="43"/>
      <c r="D65" s="63"/>
      <c r="E65" s="64"/>
      <c r="F65" s="64"/>
      <c r="G65" s="64"/>
      <c r="H65" s="64"/>
      <c r="I65" s="64"/>
      <c r="J65" s="64"/>
      <c r="K65" s="64"/>
      <c r="L65" s="97"/>
      <c r="M65" s="97"/>
      <c r="N65" s="60"/>
      <c r="O65" s="60"/>
      <c r="Q65" s="48"/>
      <c r="R65" s="48"/>
      <c r="S65" s="48"/>
      <c r="U65" s="97"/>
      <c r="V65" s="97"/>
      <c r="W65" s="53"/>
      <c r="X65" s="1"/>
      <c r="Y65" s="37"/>
      <c r="Z65" s="37"/>
      <c r="AA65" s="37"/>
      <c r="AB65" s="37"/>
      <c r="AC65" s="37"/>
      <c r="AD65" s="37"/>
      <c r="AE65" s="37"/>
      <c r="AF65" s="37"/>
      <c r="AG65" s="37"/>
    </row>
    <row r="66" spans="1:33" ht="29" x14ac:dyDescent="0.35">
      <c r="B66" s="65" t="s">
        <v>39</v>
      </c>
      <c r="D66" s="66">
        <f t="shared" ref="D66:O66" si="35">D59+D64</f>
        <v>650.13000000000034</v>
      </c>
      <c r="E66" s="66">
        <f t="shared" si="35"/>
        <v>738.82000000000016</v>
      </c>
      <c r="F66" s="66">
        <f t="shared" si="35"/>
        <v>1018.5799999999998</v>
      </c>
      <c r="G66" s="66">
        <f t="shared" si="35"/>
        <v>1076.5100000000004</v>
      </c>
      <c r="H66" s="66">
        <f t="shared" si="35"/>
        <v>934.21000000000015</v>
      </c>
      <c r="I66" s="66">
        <f t="shared" si="35"/>
        <v>1016.1500000000001</v>
      </c>
      <c r="J66" s="66">
        <f t="shared" si="35"/>
        <v>1176.6299999999997</v>
      </c>
      <c r="K66" s="66">
        <f t="shared" si="35"/>
        <v>1307.2699999999995</v>
      </c>
      <c r="L66" s="66">
        <f t="shared" si="35"/>
        <v>1079.6100000000001</v>
      </c>
      <c r="M66" s="66">
        <f t="shared" si="35"/>
        <v>1128.7088013900004</v>
      </c>
      <c r="N66" s="66">
        <f t="shared" si="35"/>
        <v>1286.4599999999998</v>
      </c>
      <c r="O66" s="66">
        <f t="shared" si="35"/>
        <v>0</v>
      </c>
      <c r="Q66" s="66">
        <f>Q59+Q64</f>
        <v>2407.5300000000007</v>
      </c>
      <c r="R66" s="66">
        <f>R59+R64</f>
        <v>3126.9899999999989</v>
      </c>
      <c r="S66" s="66">
        <f>S59+S64</f>
        <v>3494.7788013900017</v>
      </c>
      <c r="U66" s="66">
        <f>U59+U64</f>
        <v>3484.0400000000004</v>
      </c>
      <c r="V66" s="66">
        <f>V59+V64</f>
        <v>4434.2599999999984</v>
      </c>
      <c r="W66" s="66"/>
      <c r="X66" s="67"/>
      <c r="Y66" s="37"/>
      <c r="Z66" s="37"/>
      <c r="AA66" s="37"/>
      <c r="AB66" s="37"/>
      <c r="AC66" s="37"/>
      <c r="AD66" s="37"/>
      <c r="AE66" s="37"/>
      <c r="AF66" s="37"/>
      <c r="AG66" s="37"/>
    </row>
    <row r="67" spans="1:33" s="68" customFormat="1" ht="14.5" customHeight="1" x14ac:dyDescent="0.35">
      <c r="A67"/>
      <c r="B67" s="55" t="s">
        <v>35</v>
      </c>
      <c r="C67"/>
      <c r="D67" s="56">
        <f t="shared" ref="D67:O67" si="36">IFERROR(D66/(D45+D62),0)</f>
        <v>0.33797039971304266</v>
      </c>
      <c r="E67" s="56">
        <f t="shared" si="36"/>
        <v>0.33096212942472925</v>
      </c>
      <c r="F67" s="56">
        <f t="shared" si="36"/>
        <v>0.3727635031527789</v>
      </c>
      <c r="G67" s="56">
        <f t="shared" si="36"/>
        <v>0.37136657490392522</v>
      </c>
      <c r="H67" s="56">
        <f t="shared" si="36"/>
        <v>0.36376910916071559</v>
      </c>
      <c r="I67" s="56">
        <f t="shared" si="36"/>
        <v>0.37559093244427039</v>
      </c>
      <c r="J67" s="56">
        <f t="shared" si="36"/>
        <v>0.39389323709987334</v>
      </c>
      <c r="K67" s="56">
        <f t="shared" si="36"/>
        <v>0.40397713226205184</v>
      </c>
      <c r="L67" s="56">
        <f t="shared" si="36"/>
        <v>0.37578185640643658</v>
      </c>
      <c r="M67" s="56">
        <f t="shared" si="36"/>
        <v>0.38088946678252661</v>
      </c>
      <c r="N67" s="56">
        <f t="shared" si="36"/>
        <v>0.37627121618499138</v>
      </c>
      <c r="O67" s="56">
        <f t="shared" si="36"/>
        <v>0</v>
      </c>
      <c r="P67"/>
      <c r="Q67" s="56">
        <f>IFERROR(Q66/(Q45+Q62),0)</f>
        <v>0.34950090586021887</v>
      </c>
      <c r="R67" s="56">
        <f>IFERROR(R66/(R45+R62),0)</f>
        <v>0.37853401430129546</v>
      </c>
      <c r="S67" s="56">
        <f>IFERROR(S66/(S45+S62),0)</f>
        <v>0.37759797925186583</v>
      </c>
      <c r="T67"/>
      <c r="U67" s="56">
        <f>IFERROR(U66/(U45+U62),0)</f>
        <v>0.35597705588693879</v>
      </c>
      <c r="V67" s="56">
        <f>IFERROR(V66/(V45+V62),0)</f>
        <v>0.38569548543549975</v>
      </c>
      <c r="W67" s="56"/>
      <c r="X67" s="57"/>
      <c r="Y67" s="37"/>
      <c r="Z67" s="37"/>
      <c r="AA67" s="37"/>
      <c r="AB67" s="37"/>
    </row>
    <row r="68" spans="1:33" ht="14.5" customHeight="1" x14ac:dyDescent="0.35">
      <c r="B68" s="43"/>
      <c r="D68" s="69"/>
      <c r="E68" s="70"/>
      <c r="F68" s="70"/>
      <c r="G68" s="70"/>
      <c r="H68" s="70"/>
      <c r="I68" s="70"/>
      <c r="J68" s="70"/>
      <c r="K68" s="70"/>
      <c r="L68" s="47"/>
      <c r="M68" s="47"/>
      <c r="N68" s="47"/>
      <c r="O68" s="47"/>
      <c r="Q68" s="48"/>
      <c r="R68" s="48"/>
      <c r="S68" s="48"/>
      <c r="U68" s="99"/>
      <c r="V68" s="47"/>
      <c r="W68" s="49"/>
      <c r="X68" s="1"/>
      <c r="Y68" s="37"/>
      <c r="Z68" s="37"/>
      <c r="AA68" s="37"/>
      <c r="AB68" s="37"/>
    </row>
    <row r="69" spans="1:33" ht="14.5" customHeight="1" x14ac:dyDescent="0.35">
      <c r="B69" s="43" t="s">
        <v>40</v>
      </c>
      <c r="D69" s="21">
        <v>-114.88</v>
      </c>
      <c r="E69" s="21">
        <v>-114.88</v>
      </c>
      <c r="F69" s="21">
        <v>-114.88</v>
      </c>
      <c r="G69" s="21">
        <v>-114.87</v>
      </c>
      <c r="H69" s="21">
        <v>-44.35</v>
      </c>
      <c r="I69" s="21">
        <v>-44.34</v>
      </c>
      <c r="J69" s="21">
        <v>-44.35</v>
      </c>
      <c r="K69" s="21">
        <v>-44.35</v>
      </c>
      <c r="L69" s="21">
        <v>-23.74</v>
      </c>
      <c r="M69" s="21">
        <v>-23.739059999999998</v>
      </c>
      <c r="N69" s="21">
        <v>-23.74</v>
      </c>
      <c r="O69" s="21">
        <v>0</v>
      </c>
      <c r="Q69" s="21">
        <f>SUM(D69:F69)</f>
        <v>-344.64</v>
      </c>
      <c r="R69" s="21">
        <f>SUM(H69:J69)</f>
        <v>-133.04</v>
      </c>
      <c r="S69" s="21">
        <f>SUM(L69:N69)</f>
        <v>-71.219059999999999</v>
      </c>
      <c r="U69" s="35">
        <f>SUM(D69:G69)</f>
        <v>-459.51</v>
      </c>
      <c r="V69" s="21">
        <f>SUM(H69:K69)</f>
        <v>-177.39</v>
      </c>
      <c r="W69" s="21"/>
      <c r="X69" s="22"/>
      <c r="Y69" s="37"/>
      <c r="Z69" s="37"/>
      <c r="AA69" s="37"/>
      <c r="AB69" s="37"/>
      <c r="AC69" s="92"/>
      <c r="AD69" s="92"/>
      <c r="AE69" s="92"/>
      <c r="AF69" s="92"/>
      <c r="AG69" s="92"/>
    </row>
    <row r="70" spans="1:33" ht="14.5" customHeight="1" x14ac:dyDescent="0.35">
      <c r="B70" s="65" t="s">
        <v>41</v>
      </c>
      <c r="D70" s="66">
        <f>D66+D69</f>
        <v>535.25000000000034</v>
      </c>
      <c r="E70" s="66">
        <f t="shared" ref="E70:O70" si="37">E66+E69</f>
        <v>623.94000000000017</v>
      </c>
      <c r="F70" s="66">
        <f t="shared" si="37"/>
        <v>903.69999999999982</v>
      </c>
      <c r="G70" s="66">
        <f t="shared" si="37"/>
        <v>961.64000000000044</v>
      </c>
      <c r="H70" s="66">
        <f t="shared" si="37"/>
        <v>889.86000000000013</v>
      </c>
      <c r="I70" s="66">
        <f t="shared" si="37"/>
        <v>971.81000000000006</v>
      </c>
      <c r="J70" s="66">
        <f t="shared" si="37"/>
        <v>1132.2799999999997</v>
      </c>
      <c r="K70" s="66">
        <f t="shared" si="37"/>
        <v>1262.9199999999996</v>
      </c>
      <c r="L70" s="66">
        <f t="shared" si="37"/>
        <v>1055.8700000000001</v>
      </c>
      <c r="M70" s="66">
        <f t="shared" si="37"/>
        <v>1104.9697413900003</v>
      </c>
      <c r="N70" s="66">
        <f t="shared" si="37"/>
        <v>1262.7199999999998</v>
      </c>
      <c r="O70" s="66">
        <f t="shared" si="37"/>
        <v>0</v>
      </c>
      <c r="Q70" s="66">
        <f t="shared" ref="Q70:S70" si="38">Q66+Q69</f>
        <v>2062.8900000000008</v>
      </c>
      <c r="R70" s="66">
        <f t="shared" si="38"/>
        <v>2993.9499999999989</v>
      </c>
      <c r="S70" s="66">
        <f t="shared" si="38"/>
        <v>3423.5597413900018</v>
      </c>
      <c r="U70" s="66">
        <f t="shared" ref="U70:V70" si="39">U66+U69</f>
        <v>3024.5300000000007</v>
      </c>
      <c r="V70" s="66">
        <f t="shared" si="39"/>
        <v>4256.8699999999981</v>
      </c>
      <c r="W70" s="66"/>
      <c r="X70" s="67"/>
      <c r="Y70" s="37"/>
      <c r="Z70" s="37"/>
      <c r="AA70" s="37"/>
      <c r="AB70" s="37"/>
      <c r="AD70" s="42"/>
      <c r="AE70" s="42"/>
    </row>
    <row r="71" spans="1:33" ht="14.5" customHeight="1" x14ac:dyDescent="0.35">
      <c r="B71" s="43"/>
      <c r="D71" s="69"/>
      <c r="E71" s="70"/>
      <c r="F71" s="70"/>
      <c r="G71" s="70"/>
      <c r="H71" s="70"/>
      <c r="I71" s="70"/>
      <c r="J71" s="70"/>
      <c r="K71" s="70"/>
      <c r="L71" s="47"/>
      <c r="M71" s="47"/>
      <c r="N71" s="47"/>
      <c r="O71" s="47"/>
      <c r="Q71" s="48"/>
      <c r="R71" s="48"/>
      <c r="S71" s="48"/>
      <c r="U71" s="47"/>
      <c r="V71" s="47"/>
      <c r="W71" s="49"/>
      <c r="X71" s="1"/>
      <c r="Y71" s="37"/>
      <c r="Z71" s="37"/>
      <c r="AA71" s="37"/>
      <c r="AB71" s="37"/>
    </row>
    <row r="72" spans="1:33" ht="14.5" customHeight="1" x14ac:dyDescent="0.35">
      <c r="B72" s="43" t="s">
        <v>42</v>
      </c>
      <c r="D72" s="21">
        <v>-62.62</v>
      </c>
      <c r="E72" s="21">
        <v>-83.4</v>
      </c>
      <c r="F72" s="21">
        <v>0</v>
      </c>
      <c r="G72" s="21">
        <v>0</v>
      </c>
      <c r="H72" s="21">
        <v>0</v>
      </c>
      <c r="I72" s="21">
        <v>0</v>
      </c>
      <c r="J72" s="21">
        <v>0</v>
      </c>
      <c r="K72" s="21">
        <v>0</v>
      </c>
      <c r="L72" s="21">
        <v>0</v>
      </c>
      <c r="M72" s="113">
        <v>0</v>
      </c>
      <c r="N72" s="21">
        <v>0</v>
      </c>
      <c r="O72" s="21">
        <v>0</v>
      </c>
      <c r="Q72" s="21">
        <f>SUM(D72:F72)</f>
        <v>-146.02000000000001</v>
      </c>
      <c r="R72" s="21">
        <f>SUM(H72:J72)</f>
        <v>0</v>
      </c>
      <c r="S72" s="21">
        <f>SUM(L72:N72)</f>
        <v>0</v>
      </c>
      <c r="U72" s="21">
        <f>SUM(D72:G72)</f>
        <v>-146.02000000000001</v>
      </c>
      <c r="V72" s="21">
        <f>SUM(H72:K72)</f>
        <v>0</v>
      </c>
      <c r="W72" s="21"/>
      <c r="X72" s="22"/>
      <c r="Y72" s="37"/>
      <c r="Z72" s="37"/>
      <c r="AA72" s="37"/>
      <c r="AB72" s="37"/>
      <c r="AC72" s="92"/>
      <c r="AD72" s="92"/>
      <c r="AE72" s="92"/>
      <c r="AF72" s="92"/>
      <c r="AG72" s="92"/>
    </row>
    <row r="73" spans="1:33" ht="14.5" customHeight="1" x14ac:dyDescent="0.35">
      <c r="B73" s="43"/>
      <c r="D73" s="69"/>
      <c r="E73" s="98"/>
      <c r="F73" s="70"/>
      <c r="G73" s="70"/>
      <c r="H73" s="70"/>
      <c r="I73" s="70"/>
      <c r="J73" s="70"/>
      <c r="K73" s="70"/>
      <c r="L73" s="47"/>
      <c r="M73" s="46"/>
      <c r="N73" s="47"/>
      <c r="O73" s="47"/>
      <c r="Q73" s="48"/>
      <c r="R73" s="48"/>
      <c r="S73" s="48"/>
      <c r="U73" s="47"/>
      <c r="V73" s="47"/>
      <c r="W73" s="53"/>
      <c r="X73" s="1"/>
      <c r="Y73" s="37"/>
      <c r="Z73" s="37"/>
      <c r="AA73" s="37"/>
      <c r="AB73" s="37"/>
    </row>
    <row r="74" spans="1:33" ht="14.5" customHeight="1" x14ac:dyDescent="0.35">
      <c r="B74" s="40" t="s">
        <v>43</v>
      </c>
      <c r="D74" s="41">
        <f>D70+D72</f>
        <v>472.63000000000034</v>
      </c>
      <c r="E74" s="41">
        <f t="shared" ref="E74:O74" si="40">E70+E72</f>
        <v>540.54000000000019</v>
      </c>
      <c r="F74" s="41">
        <f t="shared" si="40"/>
        <v>903.69999999999982</v>
      </c>
      <c r="G74" s="41">
        <f t="shared" si="40"/>
        <v>961.64000000000044</v>
      </c>
      <c r="H74" s="41">
        <f t="shared" si="40"/>
        <v>889.86000000000013</v>
      </c>
      <c r="I74" s="41">
        <f t="shared" si="40"/>
        <v>971.81000000000006</v>
      </c>
      <c r="J74" s="41">
        <f t="shared" si="40"/>
        <v>1132.2799999999997</v>
      </c>
      <c r="K74" s="41">
        <f t="shared" si="40"/>
        <v>1262.9199999999996</v>
      </c>
      <c r="L74" s="41">
        <f t="shared" si="40"/>
        <v>1055.8700000000001</v>
      </c>
      <c r="M74" s="41">
        <f t="shared" si="40"/>
        <v>1104.9697413900003</v>
      </c>
      <c r="N74" s="41">
        <f t="shared" si="40"/>
        <v>1262.7199999999998</v>
      </c>
      <c r="O74" s="41">
        <f t="shared" si="40"/>
        <v>0</v>
      </c>
      <c r="Q74" s="41">
        <f t="shared" ref="Q74:S74" si="41">Q70+Q72</f>
        <v>1916.8700000000008</v>
      </c>
      <c r="R74" s="41">
        <f t="shared" si="41"/>
        <v>2993.9499999999989</v>
      </c>
      <c r="S74" s="41">
        <f t="shared" si="41"/>
        <v>3423.5597413900018</v>
      </c>
      <c r="U74" s="41">
        <f t="shared" ref="U74:V74" si="42">U70+U72</f>
        <v>2878.5100000000007</v>
      </c>
      <c r="V74" s="41">
        <f t="shared" si="42"/>
        <v>4256.8699999999981</v>
      </c>
      <c r="W74" s="41"/>
      <c r="X74" s="28"/>
      <c r="Y74" s="37"/>
      <c r="Z74" s="37"/>
      <c r="AA74" s="37"/>
      <c r="AB74" s="37"/>
    </row>
    <row r="75" spans="1:33" s="68" customFormat="1" ht="14.5" customHeight="1" x14ac:dyDescent="0.35">
      <c r="A75"/>
      <c r="B75" s="55" t="s">
        <v>35</v>
      </c>
      <c r="C75"/>
      <c r="D75" s="56">
        <f t="shared" ref="D75:O75" si="43">IFERROR(D74/(D45+D62),0)</f>
        <v>0.24569693756075769</v>
      </c>
      <c r="E75" s="56">
        <f t="shared" si="43"/>
        <v>0.24214053414802411</v>
      </c>
      <c r="F75" s="56">
        <f t="shared" si="43"/>
        <v>0.33072157100980415</v>
      </c>
      <c r="G75" s="56">
        <f t="shared" si="43"/>
        <v>0.33173955940085154</v>
      </c>
      <c r="H75" s="56">
        <f t="shared" si="43"/>
        <v>0.34649980141269565</v>
      </c>
      <c r="I75" s="56">
        <f t="shared" si="43"/>
        <v>0.35920191316111438</v>
      </c>
      <c r="J75" s="56">
        <f t="shared" si="43"/>
        <v>0.37904645853279673</v>
      </c>
      <c r="K75" s="56">
        <f t="shared" si="43"/>
        <v>0.39027194066749066</v>
      </c>
      <c r="L75" s="56">
        <f t="shared" si="43"/>
        <v>0.36751863054608996</v>
      </c>
      <c r="M75" s="56">
        <f t="shared" si="43"/>
        <v>0.37287858045455319</v>
      </c>
      <c r="N75" s="56">
        <f t="shared" si="43"/>
        <v>0.3693276045124701</v>
      </c>
      <c r="O75" s="56">
        <f t="shared" si="43"/>
        <v>0</v>
      </c>
      <c r="P75"/>
      <c r="Q75" s="56">
        <f>IFERROR(Q74/(Q45+Q62),0)</f>
        <v>0.27827183936078798</v>
      </c>
      <c r="R75" s="56">
        <f>IFERROR(R74/(R45+R62),0)</f>
        <v>0.36242901707948011</v>
      </c>
      <c r="S75" s="56">
        <f>IFERROR(S74/(S45+S62),0)</f>
        <v>0.36990302209763298</v>
      </c>
      <c r="T75"/>
      <c r="U75" s="56">
        <f>IFERROR(U74/(U45+U62),0)</f>
        <v>0.29410785040961418</v>
      </c>
      <c r="V75" s="56">
        <f>IFERROR(V74/(V45+V62),0)</f>
        <v>0.37026596119438548</v>
      </c>
      <c r="W75" s="56"/>
      <c r="X75" s="57"/>
      <c r="Y75" s="37"/>
      <c r="Z75" s="37"/>
      <c r="AA75" s="37"/>
      <c r="AB75" s="37"/>
    </row>
    <row r="76" spans="1:33" ht="14.5" customHeight="1" x14ac:dyDescent="0.35">
      <c r="B76" s="43"/>
      <c r="D76" s="69"/>
      <c r="E76" s="70"/>
      <c r="F76" s="70"/>
      <c r="G76" s="70"/>
      <c r="H76" s="70"/>
      <c r="I76" s="70"/>
      <c r="J76" s="70"/>
      <c r="K76" s="70"/>
      <c r="L76" s="47"/>
      <c r="M76" s="47"/>
      <c r="N76" s="47"/>
      <c r="O76" s="47"/>
      <c r="Q76" s="48"/>
      <c r="R76" s="48"/>
      <c r="S76" s="48"/>
      <c r="U76" s="47"/>
      <c r="V76" s="47"/>
      <c r="W76" s="49"/>
      <c r="X76" s="1"/>
      <c r="Y76" s="37"/>
      <c r="Z76" s="37"/>
      <c r="AA76" s="37"/>
      <c r="AB76" s="37"/>
    </row>
    <row r="77" spans="1:33" ht="14.5" customHeight="1" x14ac:dyDescent="0.35">
      <c r="B77" s="43" t="s">
        <v>44</v>
      </c>
      <c r="D77" s="21">
        <v>-230.05</v>
      </c>
      <c r="E77" s="21">
        <v>-278.85000000000002</v>
      </c>
      <c r="F77" s="21">
        <v>-312.36</v>
      </c>
      <c r="G77" s="21">
        <v>-315.43</v>
      </c>
      <c r="H77" s="21">
        <v>-299.33</v>
      </c>
      <c r="I77" s="21">
        <v>-288.29000000000002</v>
      </c>
      <c r="J77" s="21">
        <v>-291.06</v>
      </c>
      <c r="K77" s="21">
        <v>-289.60000000000002</v>
      </c>
      <c r="L77" s="21">
        <v>-290.66000000000003</v>
      </c>
      <c r="M77" s="21">
        <v>-296.13</v>
      </c>
      <c r="N77" s="21">
        <v>-298.31</v>
      </c>
      <c r="O77" s="21">
        <v>0</v>
      </c>
      <c r="Q77" s="21">
        <f>SUM(D77:F77)</f>
        <v>-821.26</v>
      </c>
      <c r="R77" s="21">
        <f>SUM(H77:J77)</f>
        <v>-878.68000000000006</v>
      </c>
      <c r="S77" s="21">
        <f>SUM(L77:N77)</f>
        <v>-885.09999999999991</v>
      </c>
      <c r="U77" s="21">
        <f>SUM(D77:G77)</f>
        <v>-1136.69</v>
      </c>
      <c r="V77" s="21">
        <f>SUM(H77:K77)</f>
        <v>-1168.2800000000002</v>
      </c>
      <c r="W77" s="21"/>
      <c r="X77" s="22"/>
      <c r="Y77" s="37"/>
      <c r="Z77" s="37"/>
      <c r="AA77" s="37"/>
      <c r="AB77" s="37"/>
      <c r="AC77" s="92"/>
      <c r="AD77" s="92"/>
      <c r="AE77" s="92"/>
      <c r="AF77" s="92"/>
      <c r="AG77" s="92"/>
    </row>
    <row r="78" spans="1:33" ht="14.5" customHeight="1" x14ac:dyDescent="0.35">
      <c r="B78" s="43" t="s">
        <v>45</v>
      </c>
      <c r="D78" s="21">
        <v>-1077.3900000000001</v>
      </c>
      <c r="E78" s="21">
        <v>-1146.0999999999999</v>
      </c>
      <c r="F78" s="21">
        <v>-651.09</v>
      </c>
      <c r="G78" s="21">
        <v>-576.52</v>
      </c>
      <c r="H78" s="21">
        <v>-555.69000000000005</v>
      </c>
      <c r="I78" s="21">
        <v>-561.54</v>
      </c>
      <c r="J78" s="21">
        <v>-617.01</v>
      </c>
      <c r="K78" s="21">
        <v>-553.36</v>
      </c>
      <c r="L78" s="21">
        <v>-506.16</v>
      </c>
      <c r="M78" s="21">
        <v>-427.02</v>
      </c>
      <c r="N78" s="21">
        <v>-402.7</v>
      </c>
      <c r="O78" s="21">
        <v>0</v>
      </c>
      <c r="Q78" s="21">
        <f>SUM(D78:F78)</f>
        <v>-2874.58</v>
      </c>
      <c r="R78" s="21">
        <f>SUM(H78:J78)</f>
        <v>-1734.24</v>
      </c>
      <c r="S78" s="21">
        <f>SUM(L78:N78)</f>
        <v>-1335.88</v>
      </c>
      <c r="U78" s="21">
        <f>SUM(D78:G78)</f>
        <v>-3451.1</v>
      </c>
      <c r="V78" s="21">
        <f>SUM(H78:K78)</f>
        <v>-2287.6</v>
      </c>
      <c r="W78" s="21"/>
      <c r="X78" s="22"/>
      <c r="Y78" s="37"/>
      <c r="Z78" s="37"/>
      <c r="AA78" s="37"/>
      <c r="AB78" s="37"/>
      <c r="AC78" s="92"/>
      <c r="AD78" s="92"/>
      <c r="AE78" s="92"/>
      <c r="AF78" s="92"/>
      <c r="AG78" s="92"/>
    </row>
    <row r="79" spans="1:33" ht="14.5" customHeight="1" x14ac:dyDescent="0.35">
      <c r="B79" s="43"/>
      <c r="D79" s="69"/>
      <c r="E79" s="70"/>
      <c r="F79" s="70"/>
      <c r="G79" s="70"/>
      <c r="H79" s="70"/>
      <c r="I79" s="70"/>
      <c r="J79" s="70"/>
      <c r="K79" s="70"/>
      <c r="L79" s="47"/>
      <c r="M79" s="46"/>
      <c r="N79" s="47"/>
      <c r="O79" s="47"/>
      <c r="Q79" s="48"/>
      <c r="R79" s="48"/>
      <c r="S79" s="48"/>
      <c r="U79" s="47"/>
      <c r="V79" s="47"/>
      <c r="W79" s="53"/>
      <c r="X79" s="1"/>
      <c r="Y79" s="37"/>
      <c r="Z79" s="37"/>
      <c r="AA79" s="37"/>
      <c r="AB79" s="37"/>
    </row>
    <row r="80" spans="1:33" ht="14.5" customHeight="1" x14ac:dyDescent="0.35">
      <c r="B80" s="40" t="s">
        <v>46</v>
      </c>
      <c r="D80" s="41">
        <f t="shared" ref="D80:O80" si="44">D74+D77+D78</f>
        <v>-834.80999999999972</v>
      </c>
      <c r="E80" s="41">
        <f t="shared" si="44"/>
        <v>-884.40999999999974</v>
      </c>
      <c r="F80" s="41">
        <f t="shared" si="44"/>
        <v>-59.750000000000227</v>
      </c>
      <c r="G80" s="41">
        <f t="shared" si="44"/>
        <v>69.690000000000509</v>
      </c>
      <c r="H80" s="41">
        <f t="shared" si="44"/>
        <v>34.840000000000146</v>
      </c>
      <c r="I80" s="41">
        <f t="shared" si="44"/>
        <v>121.98000000000002</v>
      </c>
      <c r="J80" s="41">
        <f t="shared" si="44"/>
        <v>224.20999999999981</v>
      </c>
      <c r="K80" s="41">
        <f t="shared" si="44"/>
        <v>419.95999999999958</v>
      </c>
      <c r="L80" s="41">
        <f t="shared" si="44"/>
        <v>259.05</v>
      </c>
      <c r="M80" s="41">
        <f t="shared" si="44"/>
        <v>381.81974139000033</v>
      </c>
      <c r="N80" s="41">
        <f t="shared" si="44"/>
        <v>561.70999999999981</v>
      </c>
      <c r="O80" s="41">
        <f t="shared" si="44"/>
        <v>0</v>
      </c>
      <c r="Q80" s="41">
        <f t="shared" ref="Q80:S80" si="45">Q74+Q77+Q78</f>
        <v>-1778.9699999999991</v>
      </c>
      <c r="R80" s="41">
        <f t="shared" si="45"/>
        <v>381.02999999999861</v>
      </c>
      <c r="S80" s="41">
        <f t="shared" si="45"/>
        <v>1202.5797413900018</v>
      </c>
      <c r="U80" s="41">
        <f t="shared" ref="U80:V80" si="46">U74+U77+U78</f>
        <v>-1709.2799999999993</v>
      </c>
      <c r="V80" s="41">
        <f t="shared" si="46"/>
        <v>800.98999999999796</v>
      </c>
      <c r="W80" s="41"/>
      <c r="X80" s="28"/>
      <c r="Y80" s="37"/>
      <c r="Z80" s="37"/>
      <c r="AA80" s="37"/>
      <c r="AB80" s="37"/>
      <c r="AD80" s="42"/>
      <c r="AE80" s="42"/>
    </row>
    <row r="81" spans="1:33" ht="14.5" customHeight="1" x14ac:dyDescent="0.35">
      <c r="B81" s="43"/>
      <c r="D81" s="69"/>
      <c r="E81" s="70"/>
      <c r="F81" s="70"/>
      <c r="G81" s="70"/>
      <c r="H81" s="70"/>
      <c r="I81" s="70"/>
      <c r="J81" s="70"/>
      <c r="K81" s="70"/>
      <c r="L81" s="47"/>
      <c r="M81" s="46"/>
      <c r="N81" s="47"/>
      <c r="O81" s="47"/>
      <c r="Q81" s="48"/>
      <c r="R81" s="48"/>
      <c r="S81" s="48"/>
      <c r="U81" s="47"/>
      <c r="V81" s="47"/>
      <c r="W81" s="53"/>
      <c r="X81" s="1"/>
      <c r="Y81" s="37"/>
      <c r="Z81" s="37"/>
      <c r="AA81" s="37"/>
      <c r="AB81" s="37"/>
    </row>
    <row r="82" spans="1:33" ht="14.5" customHeight="1" x14ac:dyDescent="0.35">
      <c r="B82" s="43" t="s">
        <v>47</v>
      </c>
      <c r="D82" s="21">
        <v>0</v>
      </c>
      <c r="E82" s="21">
        <v>0</v>
      </c>
      <c r="F82" s="21">
        <v>-768.28</v>
      </c>
      <c r="G82" s="21">
        <v>36.18</v>
      </c>
      <c r="H82" s="21">
        <v>0</v>
      </c>
      <c r="I82" s="21">
        <v>0</v>
      </c>
      <c r="J82" s="21">
        <v>0</v>
      </c>
      <c r="K82" s="21">
        <v>-194.35</v>
      </c>
      <c r="L82" s="21">
        <v>-28.22</v>
      </c>
      <c r="M82" s="21">
        <v>815.19</v>
      </c>
      <c r="N82" s="21">
        <v>-11.12</v>
      </c>
      <c r="O82" s="21">
        <v>0</v>
      </c>
      <c r="Q82" s="21">
        <f>SUM(D82:F82)</f>
        <v>-768.28</v>
      </c>
      <c r="R82" s="21">
        <f>SUM(H82:J82)</f>
        <v>0</v>
      </c>
      <c r="S82" s="21">
        <f>SUM(L82:N82)</f>
        <v>775.85</v>
      </c>
      <c r="U82" s="21">
        <f>SUM(D82:G82)</f>
        <v>-732.1</v>
      </c>
      <c r="V82" s="21">
        <f>SUM(H82:K82)</f>
        <v>-194.35</v>
      </c>
      <c r="W82" s="21"/>
      <c r="X82" s="22"/>
      <c r="Y82" s="37"/>
      <c r="Z82" s="37"/>
      <c r="AA82" s="37"/>
      <c r="AB82" s="37"/>
      <c r="AC82" s="92"/>
      <c r="AD82" s="92"/>
      <c r="AE82" s="92"/>
      <c r="AF82" s="92"/>
      <c r="AG82" s="92"/>
    </row>
    <row r="83" spans="1:33" ht="14.5" customHeight="1" x14ac:dyDescent="0.35">
      <c r="B83" s="43"/>
      <c r="D83" s="69"/>
      <c r="E83" s="70"/>
      <c r="F83" s="70"/>
      <c r="G83" s="70"/>
      <c r="H83" s="70"/>
      <c r="I83" s="70"/>
      <c r="J83" s="70"/>
      <c r="K83" s="70"/>
      <c r="L83" s="47"/>
      <c r="M83" s="46"/>
      <c r="N83" s="47"/>
      <c r="O83" s="47"/>
      <c r="Q83" s="48"/>
      <c r="R83" s="48"/>
      <c r="S83" s="48"/>
      <c r="U83" s="47"/>
      <c r="V83" s="47"/>
      <c r="W83" s="53"/>
      <c r="X83" s="1"/>
      <c r="Y83" s="37"/>
      <c r="Z83" s="37"/>
      <c r="AA83" s="37"/>
      <c r="AB83" s="37"/>
    </row>
    <row r="84" spans="1:33" ht="14.5" customHeight="1" x14ac:dyDescent="0.35">
      <c r="B84" s="40" t="s">
        <v>48</v>
      </c>
      <c r="D84" s="41">
        <f t="shared" ref="D84:O84" si="47">D80+D82</f>
        <v>-834.80999999999972</v>
      </c>
      <c r="E84" s="101">
        <f t="shared" si="47"/>
        <v>-884.40999999999974</v>
      </c>
      <c r="F84" s="41">
        <f t="shared" si="47"/>
        <v>-828.0300000000002</v>
      </c>
      <c r="G84" s="41">
        <f t="shared" si="47"/>
        <v>105.87000000000052</v>
      </c>
      <c r="H84" s="41">
        <f t="shared" si="47"/>
        <v>34.840000000000146</v>
      </c>
      <c r="I84" s="41">
        <f t="shared" si="47"/>
        <v>121.98000000000002</v>
      </c>
      <c r="J84" s="41">
        <f t="shared" si="47"/>
        <v>224.20999999999981</v>
      </c>
      <c r="K84" s="41">
        <f t="shared" si="47"/>
        <v>225.60999999999959</v>
      </c>
      <c r="L84" s="41">
        <f t="shared" si="47"/>
        <v>230.83</v>
      </c>
      <c r="M84" s="41">
        <f t="shared" si="47"/>
        <v>1197.0097413900003</v>
      </c>
      <c r="N84" s="41">
        <f t="shared" si="47"/>
        <v>550.5899999999998</v>
      </c>
      <c r="O84" s="41">
        <f t="shared" si="47"/>
        <v>0</v>
      </c>
      <c r="Q84" s="41">
        <f t="shared" ref="Q84:S84" si="48">Q80+Q82</f>
        <v>-2547.2499999999991</v>
      </c>
      <c r="R84" s="41">
        <f t="shared" si="48"/>
        <v>381.02999999999861</v>
      </c>
      <c r="S84" s="41">
        <f t="shared" si="48"/>
        <v>1978.4297413900017</v>
      </c>
      <c r="U84" s="41">
        <f t="shared" ref="U84:V84" si="49">U80+U82</f>
        <v>-2441.3799999999992</v>
      </c>
      <c r="V84" s="41">
        <f t="shared" si="49"/>
        <v>606.63999999999794</v>
      </c>
      <c r="W84" s="41"/>
      <c r="X84" s="28"/>
      <c r="Y84" s="37"/>
      <c r="Z84" s="37"/>
      <c r="AA84" s="37"/>
      <c r="AB84" s="37"/>
      <c r="AD84" s="42"/>
      <c r="AE84" s="42"/>
    </row>
    <row r="85" spans="1:33" ht="14.5" customHeight="1" x14ac:dyDescent="0.35">
      <c r="B85" s="43"/>
      <c r="D85" s="69"/>
      <c r="E85" s="70"/>
      <c r="F85" s="70"/>
      <c r="G85" s="70"/>
      <c r="H85" s="70"/>
      <c r="I85" s="70"/>
      <c r="J85" s="70"/>
      <c r="K85" s="70"/>
      <c r="L85" s="47"/>
      <c r="M85" s="46"/>
      <c r="N85" s="47"/>
      <c r="O85" s="47"/>
      <c r="Q85" s="48"/>
      <c r="R85" s="48"/>
      <c r="S85" s="48"/>
      <c r="U85" s="47"/>
      <c r="V85" s="47"/>
      <c r="W85" s="53"/>
      <c r="X85" s="1"/>
      <c r="Y85" s="37"/>
      <c r="Z85" s="37"/>
      <c r="AA85" s="37"/>
      <c r="AB85" s="37"/>
    </row>
    <row r="86" spans="1:33" ht="14.5" customHeight="1" x14ac:dyDescent="0.35">
      <c r="B86" s="43" t="s">
        <v>49</v>
      </c>
      <c r="D86" s="21">
        <v>-0.09</v>
      </c>
      <c r="E86" s="21">
        <v>4.41</v>
      </c>
      <c r="F86" s="21">
        <v>83.82</v>
      </c>
      <c r="G86" s="21">
        <v>7.06</v>
      </c>
      <c r="H86" s="21">
        <v>7.5</v>
      </c>
      <c r="I86" s="21">
        <v>4.17</v>
      </c>
      <c r="J86" s="21">
        <v>3.64</v>
      </c>
      <c r="K86" s="21">
        <v>233.05</v>
      </c>
      <c r="L86" s="21">
        <v>-38.67</v>
      </c>
      <c r="M86" s="21">
        <v>-199.06</v>
      </c>
      <c r="N86" s="21">
        <v>-69.209999999999994</v>
      </c>
      <c r="O86" s="21">
        <v>0</v>
      </c>
      <c r="Q86" s="21">
        <f>SUM(D86:F86)</f>
        <v>88.139999999999986</v>
      </c>
      <c r="R86" s="21">
        <f>SUM(H86:J86)</f>
        <v>15.31</v>
      </c>
      <c r="S86" s="21">
        <f>SUM(L86:N86)</f>
        <v>-306.94</v>
      </c>
      <c r="U86" s="21">
        <f>SUM(D86:G86)</f>
        <v>95.199999999999989</v>
      </c>
      <c r="V86" s="21">
        <f>SUM(H86:K86)</f>
        <v>248.36</v>
      </c>
      <c r="W86" s="21"/>
      <c r="X86" s="22"/>
      <c r="Y86" s="37"/>
      <c r="Z86" s="37"/>
      <c r="AA86" s="37"/>
      <c r="AB86" s="37"/>
      <c r="AC86" s="92"/>
      <c r="AD86" s="92"/>
      <c r="AE86" s="92"/>
      <c r="AF86" s="92"/>
      <c r="AG86" s="92"/>
    </row>
    <row r="87" spans="1:33" ht="14.5" customHeight="1" x14ac:dyDescent="0.35">
      <c r="B87" s="43"/>
      <c r="D87" s="69"/>
      <c r="E87" s="70"/>
      <c r="F87" s="70"/>
      <c r="G87" s="70"/>
      <c r="H87" s="70"/>
      <c r="I87" s="70"/>
      <c r="J87" s="70"/>
      <c r="K87" s="70"/>
      <c r="L87" s="47"/>
      <c r="M87" s="46"/>
      <c r="N87" s="47"/>
      <c r="O87" s="47"/>
      <c r="Q87" s="48"/>
      <c r="R87" s="48"/>
      <c r="S87" s="48"/>
      <c r="U87" s="47"/>
      <c r="V87" s="47"/>
      <c r="W87" s="53"/>
      <c r="X87" s="1"/>
      <c r="Y87" s="37"/>
      <c r="Z87" s="37"/>
      <c r="AA87" s="37"/>
      <c r="AB87" s="37"/>
    </row>
    <row r="88" spans="1:33" ht="14.5" customHeight="1" x14ac:dyDescent="0.35">
      <c r="B88" s="40" t="s">
        <v>50</v>
      </c>
      <c r="D88" s="41">
        <f t="shared" ref="D88:O88" si="50">D84+D86</f>
        <v>-834.89999999999975</v>
      </c>
      <c r="E88" s="41">
        <f t="shared" si="50"/>
        <v>-879.99999999999977</v>
      </c>
      <c r="F88" s="41">
        <f t="shared" si="50"/>
        <v>-744.21000000000026</v>
      </c>
      <c r="G88" s="41">
        <f t="shared" si="50"/>
        <v>112.93000000000052</v>
      </c>
      <c r="H88" s="41">
        <f t="shared" si="50"/>
        <v>42.340000000000146</v>
      </c>
      <c r="I88" s="41">
        <f t="shared" si="50"/>
        <v>126.15000000000002</v>
      </c>
      <c r="J88" s="41">
        <f t="shared" si="50"/>
        <v>227.8499999999998</v>
      </c>
      <c r="K88" s="41">
        <f t="shared" si="50"/>
        <v>458.65999999999963</v>
      </c>
      <c r="L88" s="41">
        <f t="shared" si="50"/>
        <v>192.16000000000003</v>
      </c>
      <c r="M88" s="41">
        <f t="shared" si="50"/>
        <v>997.94974139000033</v>
      </c>
      <c r="N88" s="41">
        <f t="shared" si="50"/>
        <v>481.37999999999982</v>
      </c>
      <c r="O88" s="41">
        <f t="shared" si="50"/>
        <v>0</v>
      </c>
      <c r="Q88" s="41">
        <f t="shared" ref="Q88:S88" si="51">Q84+Q86</f>
        <v>-2459.1099999999992</v>
      </c>
      <c r="R88" s="41">
        <f t="shared" si="51"/>
        <v>396.33999999999861</v>
      </c>
      <c r="S88" s="41">
        <f t="shared" si="51"/>
        <v>1671.4897413900017</v>
      </c>
      <c r="U88" s="41">
        <f t="shared" ref="U88:V88" si="52">U84+U86</f>
        <v>-2346.1799999999994</v>
      </c>
      <c r="V88" s="41">
        <f t="shared" si="52"/>
        <v>854.99999999999795</v>
      </c>
      <c r="W88" s="41"/>
      <c r="X88" s="28"/>
      <c r="Y88" s="37"/>
      <c r="Z88" s="37"/>
      <c r="AA88" s="37"/>
      <c r="AB88" s="37"/>
      <c r="AD88" s="42"/>
      <c r="AE88" s="42"/>
    </row>
    <row r="89" spans="1:33" s="68" customFormat="1" ht="14.5" customHeight="1" x14ac:dyDescent="0.35">
      <c r="A89" s="107"/>
      <c r="B89" s="108" t="s">
        <v>74</v>
      </c>
      <c r="C89" s="109"/>
      <c r="D89" s="110">
        <f>D88-D90</f>
        <v>-834.89999999999975</v>
      </c>
      <c r="E89" s="110">
        <f t="shared" ref="E89:O89" si="53">E88-E90</f>
        <v>-879.99999999999977</v>
      </c>
      <c r="F89" s="110">
        <f t="shared" si="53"/>
        <v>-744.21000000000026</v>
      </c>
      <c r="G89" s="110">
        <f t="shared" si="53"/>
        <v>112.93000000000052</v>
      </c>
      <c r="H89" s="110">
        <f t="shared" si="53"/>
        <v>42.340000000000146</v>
      </c>
      <c r="I89" s="110">
        <f t="shared" si="53"/>
        <v>126.15000000000002</v>
      </c>
      <c r="J89" s="110">
        <f t="shared" si="53"/>
        <v>227.8499999999998</v>
      </c>
      <c r="K89" s="110">
        <f t="shared" si="53"/>
        <v>458.65999999999963</v>
      </c>
      <c r="L89" s="110">
        <f t="shared" si="53"/>
        <v>172.8</v>
      </c>
      <c r="M89" s="110">
        <f t="shared" si="53"/>
        <v>924.31974139000033</v>
      </c>
      <c r="N89" s="110">
        <f t="shared" si="53"/>
        <v>396.06999999999982</v>
      </c>
      <c r="O89" s="110">
        <f t="shared" si="53"/>
        <v>0</v>
      </c>
      <c r="P89" s="107"/>
      <c r="Q89" s="110">
        <f t="shared" ref="Q89" si="54">Q88-Q90</f>
        <v>-2459.1099999999992</v>
      </c>
      <c r="R89" s="110">
        <f t="shared" ref="R89" si="55">R88-R90</f>
        <v>396.33999999999861</v>
      </c>
      <c r="S89" s="110">
        <f t="shared" ref="S89" si="56">S88-S90</f>
        <v>1493.1897413900017</v>
      </c>
      <c r="T89" s="107"/>
      <c r="U89" s="110">
        <f t="shared" ref="U89" si="57">U88-U90</f>
        <v>-2346.1799999999994</v>
      </c>
      <c r="V89" s="110">
        <f t="shared" ref="V89" si="58">V88-V90</f>
        <v>854.99999999999795</v>
      </c>
      <c r="W89" s="110">
        <f t="shared" ref="W89" si="59">W88-W90</f>
        <v>0</v>
      </c>
      <c r="X89" s="111"/>
      <c r="Y89" s="37"/>
      <c r="Z89" s="37"/>
      <c r="AA89" s="37"/>
      <c r="AB89" s="37"/>
      <c r="AC89" s="112"/>
      <c r="AD89" s="112"/>
      <c r="AE89" s="112"/>
      <c r="AF89" s="112"/>
      <c r="AG89" s="112"/>
    </row>
    <row r="90" spans="1:33" s="68" customFormat="1" ht="14.5" customHeight="1" x14ac:dyDescent="0.35">
      <c r="A90" s="107"/>
      <c r="B90" s="108" t="s">
        <v>75</v>
      </c>
      <c r="C90" s="109"/>
      <c r="D90" s="110"/>
      <c r="E90" s="110"/>
      <c r="F90" s="110"/>
      <c r="G90" s="110"/>
      <c r="H90" s="110"/>
      <c r="I90" s="110"/>
      <c r="J90" s="110"/>
      <c r="K90" s="110"/>
      <c r="L90" s="110">
        <v>19.36</v>
      </c>
      <c r="M90" s="110">
        <v>73.63</v>
      </c>
      <c r="N90" s="110">
        <v>85.310000000000016</v>
      </c>
      <c r="O90" s="110"/>
      <c r="P90" s="107"/>
      <c r="Q90" s="110"/>
      <c r="R90" s="110"/>
      <c r="S90" s="110">
        <f>SUM(L90:N90)</f>
        <v>178.3</v>
      </c>
      <c r="T90" s="107"/>
      <c r="U90" s="110"/>
      <c r="V90" s="110"/>
      <c r="W90" s="110"/>
      <c r="X90" s="111"/>
      <c r="Y90" s="37"/>
      <c r="Z90" s="37"/>
      <c r="AA90" s="37"/>
      <c r="AB90" s="37"/>
      <c r="AC90" s="112"/>
      <c r="AD90" s="112"/>
      <c r="AE90" s="112"/>
      <c r="AF90" s="112"/>
      <c r="AG90" s="112"/>
    </row>
    <row r="91" spans="1:33" x14ac:dyDescent="0.35">
      <c r="B91" s="5"/>
      <c r="D91" s="96"/>
      <c r="E91" s="96"/>
      <c r="F91" s="96"/>
      <c r="G91" s="96"/>
      <c r="H91" s="96"/>
      <c r="I91" s="96"/>
      <c r="J91" s="96"/>
      <c r="K91" s="96"/>
      <c r="L91" s="96"/>
      <c r="M91" s="24"/>
      <c r="N91" s="96"/>
      <c r="O91" s="96"/>
      <c r="Q91" s="6"/>
      <c r="R91" s="6"/>
      <c r="S91" s="6"/>
      <c r="U91" s="6"/>
      <c r="V91" s="6"/>
      <c r="Y91" s="37"/>
      <c r="Z91" s="37"/>
      <c r="AA91" s="37"/>
      <c r="AB91" s="37"/>
    </row>
    <row r="92" spans="1:33" x14ac:dyDescent="0.35">
      <c r="B92" s="5"/>
      <c r="D92" s="6"/>
      <c r="E92" s="6"/>
      <c r="F92" s="6"/>
      <c r="G92" s="6"/>
      <c r="H92" s="6"/>
      <c r="I92" s="6"/>
      <c r="J92" s="6"/>
      <c r="K92" s="6"/>
      <c r="L92" s="6"/>
      <c r="N92" s="6"/>
      <c r="O92" s="6"/>
      <c r="Q92" s="6"/>
      <c r="R92" s="6"/>
      <c r="S92" s="6"/>
      <c r="U92" s="6"/>
      <c r="Y92" s="37"/>
      <c r="Z92" s="37"/>
      <c r="AA92" s="37"/>
      <c r="AB92" s="37"/>
    </row>
    <row r="93" spans="1:33" x14ac:dyDescent="0.35">
      <c r="B93" s="32" t="s">
        <v>51</v>
      </c>
      <c r="Y93" s="37"/>
      <c r="Z93" s="37"/>
      <c r="AA93" s="37"/>
      <c r="AB93" s="37"/>
    </row>
    <row r="94" spans="1:33" x14ac:dyDescent="0.35">
      <c r="B94" s="33" t="s">
        <v>20</v>
      </c>
      <c r="Y94" s="37"/>
      <c r="Z94" s="37"/>
      <c r="AA94" s="37"/>
      <c r="AB94" s="37"/>
    </row>
    <row r="95" spans="1:33" x14ac:dyDescent="0.35">
      <c r="B95" s="71" t="s">
        <v>52</v>
      </c>
      <c r="D95" s="21"/>
      <c r="E95" s="30">
        <v>26179.660000000003</v>
      </c>
      <c r="F95" s="21"/>
      <c r="G95" s="30">
        <v>24976.990499480289</v>
      </c>
      <c r="H95" s="30"/>
      <c r="I95" s="30">
        <v>24573.85</v>
      </c>
      <c r="J95" s="30"/>
      <c r="K95" s="30">
        <v>26702.43</v>
      </c>
      <c r="L95" s="21"/>
      <c r="M95" s="30">
        <v>27481.439999999999</v>
      </c>
      <c r="N95" s="21"/>
      <c r="O95" s="21"/>
      <c r="P95" s="121"/>
      <c r="Q95" s="21">
        <f>F95</f>
        <v>0</v>
      </c>
      <c r="R95" s="21">
        <f t="shared" ref="R95:R102" si="60">J95</f>
        <v>0</v>
      </c>
      <c r="S95" s="21">
        <f t="shared" ref="S95:S102" si="61">N95</f>
        <v>0</v>
      </c>
      <c r="T95" s="121"/>
      <c r="U95" s="21">
        <f t="shared" ref="U95:U102" si="62">G95</f>
        <v>24976.990499480289</v>
      </c>
      <c r="V95" s="21">
        <f>K95</f>
        <v>26702.43</v>
      </c>
      <c r="W95" s="21">
        <f>O95</f>
        <v>0</v>
      </c>
      <c r="X95" s="22"/>
      <c r="Y95" s="37"/>
      <c r="Z95" s="37"/>
      <c r="AA95" s="37"/>
      <c r="AB95" s="37"/>
    </row>
    <row r="96" spans="1:33" x14ac:dyDescent="0.35">
      <c r="B96" s="71" t="s">
        <v>53</v>
      </c>
      <c r="D96" s="21"/>
      <c r="E96" s="30">
        <v>208.09</v>
      </c>
      <c r="F96" s="21"/>
      <c r="G96" s="30">
        <v>324.63099999999997</v>
      </c>
      <c r="H96" s="30"/>
      <c r="I96" s="30">
        <v>877.05</v>
      </c>
      <c r="J96" s="30"/>
      <c r="K96" s="21">
        <v>954.06999999999994</v>
      </c>
      <c r="L96" s="21"/>
      <c r="M96" s="30">
        <v>782.63</v>
      </c>
      <c r="N96" s="21"/>
      <c r="O96" s="21"/>
      <c r="P96" s="121"/>
      <c r="Q96" s="21">
        <f t="shared" ref="Q96:Q102" si="63">F96</f>
        <v>0</v>
      </c>
      <c r="R96" s="21">
        <f t="shared" si="60"/>
        <v>0</v>
      </c>
      <c r="S96" s="21">
        <f t="shared" si="61"/>
        <v>0</v>
      </c>
      <c r="T96" s="121"/>
      <c r="U96" s="21">
        <f t="shared" si="62"/>
        <v>324.63099999999997</v>
      </c>
      <c r="V96" s="21">
        <f t="shared" ref="V96:V102" si="64">K96</f>
        <v>954.06999999999994</v>
      </c>
      <c r="W96" s="21">
        <f t="shared" ref="W96:W102" si="65">O96</f>
        <v>0</v>
      </c>
      <c r="X96" s="22"/>
      <c r="Y96" s="37"/>
      <c r="Z96" s="37"/>
      <c r="AA96" s="37"/>
      <c r="AB96" s="37"/>
    </row>
    <row r="97" spans="1:26" x14ac:dyDescent="0.35">
      <c r="B97" s="71" t="s">
        <v>89</v>
      </c>
      <c r="D97" s="21"/>
      <c r="E97" s="30">
        <v>4533.7299999999996</v>
      </c>
      <c r="F97" s="21"/>
      <c r="G97" s="30">
        <v>4528.04</v>
      </c>
      <c r="H97" s="30"/>
      <c r="I97" s="30">
        <v>4528.04</v>
      </c>
      <c r="J97" s="30"/>
      <c r="K97" s="21">
        <v>5218.3500000000004</v>
      </c>
      <c r="L97" s="21"/>
      <c r="M97" s="30">
        <v>5218.3500000000004</v>
      </c>
      <c r="N97" s="21"/>
      <c r="O97" s="21"/>
      <c r="P97" s="121"/>
      <c r="Q97" s="21">
        <f t="shared" si="63"/>
        <v>0</v>
      </c>
      <c r="R97" s="21">
        <f t="shared" si="60"/>
        <v>0</v>
      </c>
      <c r="S97" s="21">
        <f t="shared" si="61"/>
        <v>0</v>
      </c>
      <c r="T97" s="121"/>
      <c r="U97" s="21">
        <f t="shared" si="62"/>
        <v>4528.04</v>
      </c>
      <c r="V97" s="21">
        <f t="shared" ref="V97" si="66">K97</f>
        <v>5218.3500000000004</v>
      </c>
      <c r="W97" s="21">
        <f t="shared" ref="W97" si="67">O97</f>
        <v>0</v>
      </c>
      <c r="X97" s="22"/>
      <c r="Y97" s="37"/>
      <c r="Z97" s="22"/>
    </row>
    <row r="98" spans="1:26" x14ac:dyDescent="0.35">
      <c r="B98" s="71" t="s">
        <v>54</v>
      </c>
      <c r="D98" s="21"/>
      <c r="E98" s="30">
        <v>584.39000000000033</v>
      </c>
      <c r="F98" s="21"/>
      <c r="G98" s="30">
        <v>685.4389999999994</v>
      </c>
      <c r="H98" s="30"/>
      <c r="I98" s="30">
        <v>839.64000000000033</v>
      </c>
      <c r="J98" s="30"/>
      <c r="K98" s="21">
        <v>885.61</v>
      </c>
      <c r="L98" s="21"/>
      <c r="M98" s="30">
        <v>1105.1199999999999</v>
      </c>
      <c r="N98" s="21"/>
      <c r="O98" s="21"/>
      <c r="P98" s="121"/>
      <c r="Q98" s="21">
        <f t="shared" si="63"/>
        <v>0</v>
      </c>
      <c r="R98" s="21">
        <f t="shared" si="60"/>
        <v>0</v>
      </c>
      <c r="S98" s="21">
        <f t="shared" si="61"/>
        <v>0</v>
      </c>
      <c r="T98" s="121"/>
      <c r="U98" s="21">
        <f t="shared" si="62"/>
        <v>685.4389999999994</v>
      </c>
      <c r="V98" s="21">
        <f t="shared" si="64"/>
        <v>885.61</v>
      </c>
      <c r="W98" s="21">
        <f t="shared" si="65"/>
        <v>0</v>
      </c>
      <c r="X98" s="22"/>
      <c r="Y98" s="37"/>
      <c r="Z98" s="22"/>
    </row>
    <row r="99" spans="1:26" x14ac:dyDescent="0.35">
      <c r="B99" s="71" t="s">
        <v>55</v>
      </c>
      <c r="D99" s="21"/>
      <c r="E99" s="30">
        <v>7577.9500000000007</v>
      </c>
      <c r="F99" s="21"/>
      <c r="G99" s="30">
        <v>2624.88</v>
      </c>
      <c r="H99" s="30"/>
      <c r="I99" s="30">
        <v>2856.87</v>
      </c>
      <c r="J99" s="30"/>
      <c r="K99" s="21">
        <v>1601.8000000000002</v>
      </c>
      <c r="L99" s="21"/>
      <c r="M99" s="30">
        <v>2459.9</v>
      </c>
      <c r="N99" s="21"/>
      <c r="O99" s="21"/>
      <c r="P99" s="121"/>
      <c r="Q99" s="21">
        <f t="shared" si="63"/>
        <v>0</v>
      </c>
      <c r="R99" s="21">
        <f t="shared" si="60"/>
        <v>0</v>
      </c>
      <c r="S99" s="21">
        <f t="shared" si="61"/>
        <v>0</v>
      </c>
      <c r="T99" s="121"/>
      <c r="U99" s="21">
        <f t="shared" si="62"/>
        <v>2624.88</v>
      </c>
      <c r="V99" s="21">
        <f t="shared" si="64"/>
        <v>1601.8000000000002</v>
      </c>
      <c r="W99" s="21">
        <f t="shared" si="65"/>
        <v>0</v>
      </c>
      <c r="X99" s="22"/>
      <c r="Y99" s="37"/>
      <c r="Z99" s="22"/>
    </row>
    <row r="100" spans="1:26" x14ac:dyDescent="0.35">
      <c r="B100" s="71" t="s">
        <v>56</v>
      </c>
      <c r="D100" s="21"/>
      <c r="E100" s="30">
        <v>45.59</v>
      </c>
      <c r="F100" s="21"/>
      <c r="G100" s="30">
        <v>40.4</v>
      </c>
      <c r="H100" s="30"/>
      <c r="I100" s="30">
        <v>37.93</v>
      </c>
      <c r="J100" s="30"/>
      <c r="K100" s="21">
        <v>41.510000000000012</v>
      </c>
      <c r="L100" s="21"/>
      <c r="M100" s="30">
        <v>36.31</v>
      </c>
      <c r="N100" s="21"/>
      <c r="O100" s="21"/>
      <c r="P100" s="121"/>
      <c r="Q100" s="21">
        <f t="shared" si="63"/>
        <v>0</v>
      </c>
      <c r="R100" s="21">
        <f t="shared" si="60"/>
        <v>0</v>
      </c>
      <c r="S100" s="21">
        <f t="shared" si="61"/>
        <v>0</v>
      </c>
      <c r="T100" s="121"/>
      <c r="U100" s="21">
        <f t="shared" si="62"/>
        <v>40.4</v>
      </c>
      <c r="V100" s="21">
        <f t="shared" si="64"/>
        <v>41.510000000000012</v>
      </c>
      <c r="W100" s="21">
        <f t="shared" si="65"/>
        <v>0</v>
      </c>
      <c r="X100" s="22"/>
      <c r="Y100" s="37"/>
      <c r="Z100" s="22"/>
    </row>
    <row r="101" spans="1:26" x14ac:dyDescent="0.35">
      <c r="B101" s="71" t="s">
        <v>57</v>
      </c>
      <c r="D101" s="21"/>
      <c r="E101" s="30">
        <v>708.03</v>
      </c>
      <c r="F101" s="21"/>
      <c r="G101" s="30">
        <v>605.41000000000008</v>
      </c>
      <c r="H101" s="30"/>
      <c r="I101" s="30">
        <v>777.04</v>
      </c>
      <c r="J101" s="30"/>
      <c r="K101" s="21">
        <v>673.26</v>
      </c>
      <c r="L101" s="21"/>
      <c r="M101" s="30">
        <v>707.9</v>
      </c>
      <c r="N101" s="21"/>
      <c r="O101" s="21"/>
      <c r="P101" s="121"/>
      <c r="Q101" s="21">
        <f t="shared" si="63"/>
        <v>0</v>
      </c>
      <c r="R101" s="21">
        <f t="shared" si="60"/>
        <v>0</v>
      </c>
      <c r="S101" s="21">
        <f t="shared" si="61"/>
        <v>0</v>
      </c>
      <c r="T101" s="121"/>
      <c r="U101" s="21">
        <f t="shared" si="62"/>
        <v>605.41000000000008</v>
      </c>
      <c r="V101" s="21">
        <f t="shared" si="64"/>
        <v>673.26</v>
      </c>
      <c r="W101" s="21">
        <f t="shared" si="65"/>
        <v>0</v>
      </c>
      <c r="X101" s="22"/>
      <c r="Y101" s="91"/>
      <c r="Z101" s="22"/>
    </row>
    <row r="102" spans="1:26" x14ac:dyDescent="0.35">
      <c r="B102" s="71" t="s">
        <v>58</v>
      </c>
      <c r="D102" s="21"/>
      <c r="E102" s="21">
        <v>676.6</v>
      </c>
      <c r="F102" s="21"/>
      <c r="G102" s="30">
        <v>665.38</v>
      </c>
      <c r="H102" s="30"/>
      <c r="I102" s="30">
        <v>695.82</v>
      </c>
      <c r="J102" s="30"/>
      <c r="K102" s="21">
        <v>595.87</v>
      </c>
      <c r="L102" s="21"/>
      <c r="M102" s="21">
        <v>633.24</v>
      </c>
      <c r="N102" s="21"/>
      <c r="O102" s="21"/>
      <c r="P102" s="121"/>
      <c r="Q102" s="21">
        <f t="shared" si="63"/>
        <v>0</v>
      </c>
      <c r="R102" s="21">
        <f t="shared" si="60"/>
        <v>0</v>
      </c>
      <c r="S102" s="21">
        <f t="shared" si="61"/>
        <v>0</v>
      </c>
      <c r="T102" s="121"/>
      <c r="U102" s="21">
        <f t="shared" si="62"/>
        <v>665.38</v>
      </c>
      <c r="V102" s="21">
        <f t="shared" si="64"/>
        <v>595.87</v>
      </c>
      <c r="W102" s="21">
        <f t="shared" si="65"/>
        <v>0</v>
      </c>
      <c r="X102" s="22"/>
      <c r="Y102" s="91"/>
      <c r="Z102" s="22"/>
    </row>
    <row r="103" spans="1:26" x14ac:dyDescent="0.35">
      <c r="B103" s="72" t="s">
        <v>59</v>
      </c>
      <c r="D103" s="27"/>
      <c r="E103" s="27">
        <f>SUM(E95:E102)</f>
        <v>40514.04</v>
      </c>
      <c r="F103" s="27"/>
      <c r="G103" s="27">
        <f>SUM(G95:G102)</f>
        <v>34451.170499480293</v>
      </c>
      <c r="H103" s="27"/>
      <c r="I103" s="27">
        <f>SUM(I95:I102)</f>
        <v>35186.239999999998</v>
      </c>
      <c r="J103" s="27"/>
      <c r="K103" s="27">
        <f>SUM(K95:K102)</f>
        <v>36672.900000000009</v>
      </c>
      <c r="L103" s="27">
        <f t="shared" ref="L103:O103" si="68">SUM(L95:L102)</f>
        <v>0</v>
      </c>
      <c r="M103" s="27">
        <f t="shared" si="68"/>
        <v>38424.89</v>
      </c>
      <c r="N103" s="27">
        <f t="shared" si="68"/>
        <v>0</v>
      </c>
      <c r="O103" s="27">
        <f t="shared" si="68"/>
        <v>0</v>
      </c>
      <c r="P103" s="121"/>
      <c r="Q103" s="27">
        <f t="shared" ref="Q103:S103" si="69">SUM(Q95:Q102)</f>
        <v>0</v>
      </c>
      <c r="R103" s="27">
        <f t="shared" si="69"/>
        <v>0</v>
      </c>
      <c r="S103" s="27">
        <f t="shared" si="69"/>
        <v>0</v>
      </c>
      <c r="T103" s="121"/>
      <c r="U103" s="27">
        <f>SUM(U95:U102)</f>
        <v>34451.170499480293</v>
      </c>
      <c r="V103" s="27">
        <f>SUM(V95:V102)</f>
        <v>36672.900000000009</v>
      </c>
      <c r="W103" s="27">
        <f>SUM(W95:W102)</f>
        <v>0</v>
      </c>
      <c r="X103" s="28"/>
      <c r="Y103" s="115"/>
      <c r="Z103" s="28"/>
    </row>
    <row r="104" spans="1:26" x14ac:dyDescent="0.35">
      <c r="B104" s="71"/>
      <c r="D104" s="21"/>
      <c r="E104" s="21"/>
      <c r="F104" s="21"/>
      <c r="G104" s="21"/>
      <c r="H104" s="21"/>
      <c r="I104" s="21"/>
      <c r="J104" s="21"/>
      <c r="K104" s="21"/>
      <c r="L104" s="21"/>
      <c r="M104" s="21"/>
      <c r="N104" s="21"/>
      <c r="O104" s="21"/>
      <c r="P104" s="121"/>
      <c r="Q104" s="21"/>
      <c r="R104" s="21"/>
      <c r="S104" s="21"/>
      <c r="T104" s="121"/>
      <c r="U104" s="21"/>
      <c r="V104" s="21"/>
      <c r="W104" s="21"/>
      <c r="X104" s="22"/>
      <c r="Y104" s="91"/>
      <c r="Z104" s="22"/>
    </row>
    <row r="105" spans="1:26" x14ac:dyDescent="0.35">
      <c r="B105" s="120" t="s">
        <v>86</v>
      </c>
      <c r="D105" s="21"/>
      <c r="E105" s="21">
        <v>218.04</v>
      </c>
      <c r="F105" s="21"/>
      <c r="G105" s="21">
        <v>220.01</v>
      </c>
      <c r="H105" s="21"/>
      <c r="I105" s="21">
        <v>220.05</v>
      </c>
      <c r="J105" s="21"/>
      <c r="K105" s="21">
        <v>221.20627400000001</v>
      </c>
      <c r="L105" s="21"/>
      <c r="M105" s="21">
        <v>221.21</v>
      </c>
      <c r="N105" s="21"/>
      <c r="O105" s="21"/>
      <c r="P105" s="121"/>
      <c r="Q105" s="21">
        <f t="shared" ref="Q105:Q107" si="70">F105</f>
        <v>0</v>
      </c>
      <c r="R105" s="21">
        <f>J105</f>
        <v>0</v>
      </c>
      <c r="S105" s="21">
        <f>N105</f>
        <v>0</v>
      </c>
      <c r="T105" s="121"/>
      <c r="U105" s="21">
        <f>G105</f>
        <v>220.01</v>
      </c>
      <c r="V105" s="21">
        <f t="shared" ref="V105:V107" si="71">K105</f>
        <v>221.20627400000001</v>
      </c>
      <c r="W105" s="21">
        <f t="shared" ref="W105:W107" si="72">O105</f>
        <v>0</v>
      </c>
      <c r="X105" s="22"/>
      <c r="Y105" s="91"/>
      <c r="Z105" s="22"/>
    </row>
    <row r="106" spans="1:26" x14ac:dyDescent="0.35">
      <c r="B106" s="120" t="s">
        <v>87</v>
      </c>
      <c r="D106" s="21"/>
      <c r="E106" s="21">
        <f>E108-E105</f>
        <v>10563.779999999999</v>
      </c>
      <c r="F106" s="21"/>
      <c r="G106" s="21">
        <f>G108-G105</f>
        <v>10165.389349099996</v>
      </c>
      <c r="H106" s="21"/>
      <c r="I106" s="21">
        <f>I108-I105</f>
        <v>10425.640000000001</v>
      </c>
      <c r="J106" s="21"/>
      <c r="K106" s="21">
        <v>11199.33</v>
      </c>
      <c r="L106" s="21"/>
      <c r="M106" s="21">
        <v>17620.86</v>
      </c>
      <c r="N106" s="21"/>
      <c r="O106" s="21"/>
      <c r="P106" s="121"/>
      <c r="Q106" s="21">
        <f t="shared" si="70"/>
        <v>0</v>
      </c>
      <c r="R106" s="21">
        <f>J106</f>
        <v>0</v>
      </c>
      <c r="S106" s="21">
        <f>N106</f>
        <v>0</v>
      </c>
      <c r="T106" s="121"/>
      <c r="U106" s="21">
        <f>G106</f>
        <v>10165.389349099996</v>
      </c>
      <c r="V106" s="21">
        <f t="shared" si="71"/>
        <v>11199.33</v>
      </c>
      <c r="W106" s="21">
        <f t="shared" si="72"/>
        <v>0</v>
      </c>
      <c r="X106" s="22"/>
      <c r="Y106" s="91"/>
      <c r="Z106" s="22"/>
    </row>
    <row r="107" spans="1:26" x14ac:dyDescent="0.35">
      <c r="B107" s="120" t="s">
        <v>88</v>
      </c>
      <c r="D107" s="21"/>
      <c r="E107" s="21">
        <v>0</v>
      </c>
      <c r="F107" s="21"/>
      <c r="G107" s="21">
        <v>0</v>
      </c>
      <c r="H107" s="21"/>
      <c r="I107" s="21"/>
      <c r="J107" s="21"/>
      <c r="K107" s="21">
        <v>0</v>
      </c>
      <c r="L107" s="21"/>
      <c r="M107" s="21">
        <v>499.89</v>
      </c>
      <c r="N107" s="21"/>
      <c r="O107" s="21"/>
      <c r="P107" s="121"/>
      <c r="Q107" s="21">
        <f t="shared" si="70"/>
        <v>0</v>
      </c>
      <c r="R107" s="21">
        <f>J107</f>
        <v>0</v>
      </c>
      <c r="S107" s="21">
        <f>N107</f>
        <v>0</v>
      </c>
      <c r="T107" s="121"/>
      <c r="U107" s="21">
        <f>G107</f>
        <v>0</v>
      </c>
      <c r="V107" s="21">
        <f t="shared" si="71"/>
        <v>0</v>
      </c>
      <c r="W107" s="21">
        <f t="shared" si="72"/>
        <v>0</v>
      </c>
      <c r="X107" s="22"/>
      <c r="Y107" s="91"/>
      <c r="Z107" s="22"/>
    </row>
    <row r="108" spans="1:26" s="20" customFormat="1" x14ac:dyDescent="0.35">
      <c r="A108" s="118"/>
      <c r="B108" s="119" t="s">
        <v>60</v>
      </c>
      <c r="C108" s="118"/>
      <c r="D108" s="62"/>
      <c r="E108" s="62">
        <v>10781.82</v>
      </c>
      <c r="F108" s="62"/>
      <c r="G108" s="123">
        <v>10385.399349099996</v>
      </c>
      <c r="H108" s="62"/>
      <c r="I108" s="62">
        <v>10645.69</v>
      </c>
      <c r="J108" s="62"/>
      <c r="K108" s="62">
        <f>SUM(K105:K107)</f>
        <v>11420.536274</v>
      </c>
      <c r="L108" s="62"/>
      <c r="M108" s="62">
        <f>SUM(M105:M107)</f>
        <v>18341.96</v>
      </c>
      <c r="N108" s="62"/>
      <c r="O108" s="62"/>
      <c r="P108" s="122"/>
      <c r="Q108" s="62">
        <f>SUM(Q105:Q107)</f>
        <v>0</v>
      </c>
      <c r="R108" s="62">
        <f>J108</f>
        <v>0</v>
      </c>
      <c r="S108" s="62">
        <f>N108</f>
        <v>0</v>
      </c>
      <c r="T108" s="122"/>
      <c r="U108" s="62">
        <f>G108</f>
        <v>10385.399349099996</v>
      </c>
      <c r="V108" s="62">
        <f t="shared" ref="V108:V114" si="73">K108</f>
        <v>11420.536274</v>
      </c>
      <c r="W108" s="62">
        <f t="shared" ref="W108:W114" si="74">O108</f>
        <v>0</v>
      </c>
      <c r="X108" s="28"/>
      <c r="Y108" s="115"/>
      <c r="Z108" s="28"/>
    </row>
    <row r="109" spans="1:26" x14ac:dyDescent="0.35">
      <c r="B109" s="71"/>
      <c r="D109" s="21"/>
      <c r="E109" s="21"/>
      <c r="F109" s="21"/>
      <c r="G109" s="30"/>
      <c r="H109" s="21"/>
      <c r="I109" s="21"/>
      <c r="J109" s="21"/>
      <c r="K109" s="21"/>
      <c r="L109" s="21"/>
      <c r="M109" s="21"/>
      <c r="N109" s="21"/>
      <c r="O109" s="21"/>
      <c r="P109" s="121"/>
      <c r="Q109" s="21"/>
      <c r="R109" s="21"/>
      <c r="S109" s="21"/>
      <c r="T109" s="121"/>
      <c r="U109" s="21"/>
      <c r="V109" s="21"/>
      <c r="W109" s="21"/>
      <c r="X109" s="22"/>
      <c r="Y109" s="91"/>
      <c r="Z109" s="22"/>
    </row>
    <row r="110" spans="1:26" x14ac:dyDescent="0.35">
      <c r="B110" s="71" t="s">
        <v>61</v>
      </c>
      <c r="D110" s="21"/>
      <c r="E110" s="21">
        <v>25400.187274</v>
      </c>
      <c r="F110" s="21"/>
      <c r="G110" s="30">
        <v>20773.419999999998</v>
      </c>
      <c r="H110" s="21"/>
      <c r="I110" s="21">
        <v>21564.93</v>
      </c>
      <c r="J110" s="21"/>
      <c r="K110" s="21">
        <v>21301.97</v>
      </c>
      <c r="L110" s="21"/>
      <c r="M110" s="21">
        <v>16116.42</v>
      </c>
      <c r="N110" s="21"/>
      <c r="O110" s="21"/>
      <c r="P110" s="121"/>
      <c r="Q110" s="21">
        <f t="shared" ref="Q110:Q114" si="75">F110</f>
        <v>0</v>
      </c>
      <c r="R110" s="21">
        <f>J110</f>
        <v>0</v>
      </c>
      <c r="S110" s="21">
        <f>N110</f>
        <v>0</v>
      </c>
      <c r="T110" s="121"/>
      <c r="U110" s="21">
        <f>G110</f>
        <v>20773.419999999998</v>
      </c>
      <c r="V110" s="21">
        <f t="shared" si="73"/>
        <v>21301.97</v>
      </c>
      <c r="W110" s="21">
        <f t="shared" si="74"/>
        <v>0</v>
      </c>
      <c r="X110" s="22"/>
      <c r="Y110" s="91"/>
      <c r="Z110" s="22"/>
    </row>
    <row r="111" spans="1:26" x14ac:dyDescent="0.35">
      <c r="B111" s="71" t="s">
        <v>85</v>
      </c>
      <c r="D111" s="21"/>
      <c r="E111" s="21">
        <v>523.09</v>
      </c>
      <c r="F111" s="21"/>
      <c r="G111" s="30">
        <f>374.29+89.26</f>
        <v>463.55</v>
      </c>
      <c r="H111" s="21"/>
      <c r="I111" s="21">
        <v>534.95000000000005</v>
      </c>
      <c r="J111" s="21"/>
      <c r="K111" s="21">
        <v>1178.4799999999998</v>
      </c>
      <c r="L111" s="21"/>
      <c r="M111" s="21">
        <v>1154.1500000000001</v>
      </c>
      <c r="N111" s="21"/>
      <c r="O111" s="21"/>
      <c r="P111" s="121"/>
      <c r="Q111" s="21">
        <f t="shared" si="75"/>
        <v>0</v>
      </c>
      <c r="R111" s="21">
        <f>J111</f>
        <v>0</v>
      </c>
      <c r="S111" s="21">
        <f>N111</f>
        <v>0</v>
      </c>
      <c r="T111" s="121"/>
      <c r="U111" s="21">
        <f>G111</f>
        <v>463.55</v>
      </c>
      <c r="V111" s="21">
        <f t="shared" si="73"/>
        <v>1178.4799999999998</v>
      </c>
      <c r="W111" s="21">
        <f t="shared" si="74"/>
        <v>0</v>
      </c>
      <c r="X111" s="22"/>
      <c r="Y111" s="91"/>
      <c r="Z111" s="22"/>
    </row>
    <row r="112" spans="1:26" x14ac:dyDescent="0.35">
      <c r="B112" s="71" t="s">
        <v>62</v>
      </c>
      <c r="D112" s="21"/>
      <c r="E112" s="21">
        <v>2059.58</v>
      </c>
      <c r="F112" s="21"/>
      <c r="G112" s="30">
        <v>1268.9100000000001</v>
      </c>
      <c r="H112" s="21"/>
      <c r="I112" s="21">
        <v>959.22</v>
      </c>
      <c r="J112" s="21"/>
      <c r="K112" s="21">
        <v>954.42</v>
      </c>
      <c r="L112" s="21"/>
      <c r="M112" s="21">
        <v>949.89</v>
      </c>
      <c r="N112" s="21"/>
      <c r="O112" s="21"/>
      <c r="P112" s="121"/>
      <c r="Q112" s="21">
        <f t="shared" si="75"/>
        <v>0</v>
      </c>
      <c r="R112" s="21">
        <f>J112</f>
        <v>0</v>
      </c>
      <c r="S112" s="21">
        <f>N112</f>
        <v>0</v>
      </c>
      <c r="T112" s="121"/>
      <c r="U112" s="21">
        <f>G112</f>
        <v>1268.9100000000001</v>
      </c>
      <c r="V112" s="21">
        <f t="shared" si="73"/>
        <v>954.42</v>
      </c>
      <c r="W112" s="21">
        <f t="shared" si="74"/>
        <v>0</v>
      </c>
      <c r="X112" s="22"/>
      <c r="Y112" s="91"/>
      <c r="Z112" s="22"/>
    </row>
    <row r="113" spans="2:26" x14ac:dyDescent="0.35">
      <c r="B113" s="71" t="s">
        <v>63</v>
      </c>
      <c r="D113" s="21"/>
      <c r="E113" s="21">
        <f>1325.02-427.37</f>
        <v>897.65</v>
      </c>
      <c r="F113" s="21"/>
      <c r="G113" s="30">
        <v>743.72</v>
      </c>
      <c r="H113" s="21"/>
      <c r="I113" s="21">
        <v>728.19</v>
      </c>
      <c r="J113" s="21"/>
      <c r="K113" s="21">
        <v>1091.6500000000001</v>
      </c>
      <c r="L113" s="21"/>
      <c r="M113" s="21">
        <v>1138.25</v>
      </c>
      <c r="N113" s="21"/>
      <c r="O113" s="21"/>
      <c r="P113" s="121"/>
      <c r="Q113" s="21">
        <f t="shared" si="75"/>
        <v>0</v>
      </c>
      <c r="R113" s="21">
        <f>J113</f>
        <v>0</v>
      </c>
      <c r="S113" s="21">
        <f>N113</f>
        <v>0</v>
      </c>
      <c r="T113" s="121"/>
      <c r="U113" s="21">
        <f>G113</f>
        <v>743.72</v>
      </c>
      <c r="V113" s="21">
        <f t="shared" si="73"/>
        <v>1091.6500000000001</v>
      </c>
      <c r="W113" s="21">
        <f t="shared" si="74"/>
        <v>0</v>
      </c>
      <c r="X113" s="22"/>
      <c r="Y113" s="91"/>
      <c r="Z113" s="22"/>
    </row>
    <row r="114" spans="2:26" x14ac:dyDescent="0.35">
      <c r="B114" s="71" t="s">
        <v>64</v>
      </c>
      <c r="D114" s="21"/>
      <c r="E114" s="21">
        <f>947.432726-95.72</f>
        <v>851.71272599999998</v>
      </c>
      <c r="F114" s="21"/>
      <c r="G114" s="30">
        <v>816.17</v>
      </c>
      <c r="H114" s="21"/>
      <c r="I114" s="21">
        <v>753.26</v>
      </c>
      <c r="J114" s="21"/>
      <c r="K114" s="21">
        <v>725.84</v>
      </c>
      <c r="L114" s="21"/>
      <c r="M114" s="21">
        <v>724.22</v>
      </c>
      <c r="N114" s="21"/>
      <c r="O114" s="21"/>
      <c r="P114" s="121"/>
      <c r="Q114" s="21">
        <f t="shared" si="75"/>
        <v>0</v>
      </c>
      <c r="R114" s="21">
        <f>J114</f>
        <v>0</v>
      </c>
      <c r="S114" s="21">
        <f>N114</f>
        <v>0</v>
      </c>
      <c r="T114" s="121"/>
      <c r="U114" s="21">
        <f>G114</f>
        <v>816.17</v>
      </c>
      <c r="V114" s="21">
        <f t="shared" si="73"/>
        <v>725.84</v>
      </c>
      <c r="W114" s="21">
        <f t="shared" si="74"/>
        <v>0</v>
      </c>
      <c r="X114" s="22"/>
      <c r="Y114" s="91"/>
      <c r="Z114" s="22"/>
    </row>
    <row r="115" spans="2:26" x14ac:dyDescent="0.35">
      <c r="B115" s="72" t="s">
        <v>65</v>
      </c>
      <c r="D115" s="27"/>
      <c r="E115" s="27">
        <f>SUM(E108:E114)</f>
        <v>40514.04</v>
      </c>
      <c r="F115" s="27"/>
      <c r="G115" s="27">
        <f>SUM(G108:G114)</f>
        <v>34451.169349099997</v>
      </c>
      <c r="H115" s="27"/>
      <c r="I115" s="27">
        <f>SUM(I108:I114)</f>
        <v>35186.240000000005</v>
      </c>
      <c r="J115" s="27"/>
      <c r="K115" s="27">
        <f>SUM(K108:K114)</f>
        <v>36672.896273999999</v>
      </c>
      <c r="L115" s="27">
        <f>SUM(L108:L114)</f>
        <v>0</v>
      </c>
      <c r="M115" s="27">
        <f>SUM(M108:M114)</f>
        <v>38424.89</v>
      </c>
      <c r="N115" s="27">
        <f>SUM(N108:N114)</f>
        <v>0</v>
      </c>
      <c r="O115" s="27">
        <f>SUM(O108:O114)</f>
        <v>0</v>
      </c>
      <c r="P115" s="121"/>
      <c r="Q115" s="27">
        <f>SUM(Q108:Q114)</f>
        <v>0</v>
      </c>
      <c r="R115" s="27">
        <f>SUM(R108:R114)</f>
        <v>0</v>
      </c>
      <c r="S115" s="27">
        <f>SUM(S108:S114)</f>
        <v>0</v>
      </c>
      <c r="T115" s="121"/>
      <c r="U115" s="27">
        <f>SUM(U108:U114)</f>
        <v>34451.169349099997</v>
      </c>
      <c r="V115" s="27">
        <f>SUM(V108:V114)</f>
        <v>36672.896273999999</v>
      </c>
      <c r="W115" s="27">
        <f>SUM(W108:W114)</f>
        <v>0</v>
      </c>
      <c r="X115" s="28"/>
      <c r="Y115" s="115"/>
      <c r="Z115" s="28"/>
    </row>
    <row r="116" spans="2:26" x14ac:dyDescent="0.35">
      <c r="G116" s="24"/>
      <c r="I116" s="24"/>
      <c r="K116" s="24"/>
      <c r="M116" s="24"/>
    </row>
    <row r="118" spans="2:26" x14ac:dyDescent="0.35">
      <c r="B118" s="104" t="s">
        <v>66</v>
      </c>
    </row>
    <row r="119" spans="2:26" x14ac:dyDescent="0.35">
      <c r="B119" s="33" t="s">
        <v>20</v>
      </c>
    </row>
    <row r="120" spans="2:26" ht="14.5" customHeight="1" x14ac:dyDescent="0.35">
      <c r="B120" s="74" t="s">
        <v>68</v>
      </c>
      <c r="D120" s="75">
        <v>29383</v>
      </c>
      <c r="E120" s="75">
        <v>17974</v>
      </c>
      <c r="F120" s="75">
        <v>18427</v>
      </c>
      <c r="G120" s="75">
        <v>18242</v>
      </c>
      <c r="H120" s="75">
        <v>18626</v>
      </c>
      <c r="I120" s="75">
        <v>18788</v>
      </c>
      <c r="J120" s="75">
        <v>20643</v>
      </c>
      <c r="K120" s="75">
        <v>19669</v>
      </c>
      <c r="L120" s="75">
        <v>14345</v>
      </c>
      <c r="M120" s="75">
        <v>13700</v>
      </c>
      <c r="N120" s="75">
        <v>14503</v>
      </c>
      <c r="O120" s="75"/>
      <c r="Q120" s="75">
        <f t="shared" ref="Q120:Q125" si="76">F120</f>
        <v>18427</v>
      </c>
      <c r="R120" s="75">
        <f t="shared" ref="R120:R125" si="77">J120</f>
        <v>20643</v>
      </c>
      <c r="S120" s="75">
        <f t="shared" ref="S120:S125" si="78">N120</f>
        <v>14503</v>
      </c>
      <c r="U120" s="75">
        <f t="shared" ref="U120:U125" si="79">G120</f>
        <v>18242</v>
      </c>
      <c r="V120" s="75">
        <f t="shared" ref="V120:V125" si="80">K120</f>
        <v>19669</v>
      </c>
      <c r="W120" s="75"/>
      <c r="X120" s="77"/>
      <c r="Y120" s="77"/>
      <c r="Z120" s="77"/>
    </row>
    <row r="121" spans="2:26" ht="14.5" customHeight="1" x14ac:dyDescent="0.35">
      <c r="B121" s="74" t="s">
        <v>69</v>
      </c>
      <c r="D121" s="75">
        <v>3333</v>
      </c>
      <c r="E121" s="75">
        <v>3398</v>
      </c>
      <c r="F121" s="75">
        <v>3580</v>
      </c>
      <c r="G121" s="75">
        <v>3681</v>
      </c>
      <c r="H121" s="75">
        <v>3810</v>
      </c>
      <c r="I121" s="75">
        <v>4045</v>
      </c>
      <c r="J121" s="75">
        <v>4204</v>
      </c>
      <c r="K121" s="75">
        <v>4434</v>
      </c>
      <c r="L121" s="75">
        <v>4574</v>
      </c>
      <c r="M121" s="75">
        <v>4701.6253718299977</v>
      </c>
      <c r="N121" s="75">
        <v>4817.5141688299982</v>
      </c>
      <c r="O121" s="75"/>
      <c r="Q121" s="75">
        <f t="shared" si="76"/>
        <v>3580</v>
      </c>
      <c r="R121" s="75">
        <f t="shared" si="77"/>
        <v>4204</v>
      </c>
      <c r="S121" s="75">
        <f t="shared" si="78"/>
        <v>4817.5141688299982</v>
      </c>
      <c r="U121" s="75">
        <f t="shared" si="79"/>
        <v>3681</v>
      </c>
      <c r="V121" s="75">
        <f t="shared" si="80"/>
        <v>4434</v>
      </c>
      <c r="W121" s="75"/>
      <c r="X121" s="77"/>
      <c r="Y121" s="77"/>
      <c r="Z121" s="77"/>
    </row>
    <row r="122" spans="2:26" ht="14.5" customHeight="1" x14ac:dyDescent="0.35">
      <c r="B122" s="74" t="s">
        <v>70</v>
      </c>
      <c r="D122" s="78">
        <f t="shared" ref="D122:F122" si="81">D120/D121</f>
        <v>8.8157815781578162</v>
      </c>
      <c r="E122" s="78">
        <f t="shared" si="81"/>
        <v>5.2895821071218361</v>
      </c>
      <c r="F122" s="78">
        <f t="shared" si="81"/>
        <v>5.1472067039106149</v>
      </c>
      <c r="G122" s="78">
        <v>4.9000000000000004</v>
      </c>
      <c r="H122" s="78">
        <f t="shared" ref="H122:N122" si="82">H120/H121</f>
        <v>4.8887139107611546</v>
      </c>
      <c r="I122" s="78">
        <f t="shared" si="82"/>
        <v>4.644746600741656</v>
      </c>
      <c r="J122" s="78">
        <f t="shared" si="82"/>
        <v>4.9103235014272117</v>
      </c>
      <c r="K122" s="78">
        <f t="shared" si="82"/>
        <v>4.4359494812810105</v>
      </c>
      <c r="L122" s="78">
        <f t="shared" si="82"/>
        <v>3.1362046348928727</v>
      </c>
      <c r="M122" s="78">
        <f t="shared" si="82"/>
        <v>2.9138859259362033</v>
      </c>
      <c r="N122" s="78">
        <f t="shared" si="82"/>
        <v>3.0104737613096133</v>
      </c>
      <c r="O122" s="78"/>
      <c r="Q122" s="78">
        <f t="shared" si="76"/>
        <v>5.1472067039106149</v>
      </c>
      <c r="R122" s="78">
        <f t="shared" si="77"/>
        <v>4.9103235014272117</v>
      </c>
      <c r="S122" s="78">
        <f t="shared" si="78"/>
        <v>3.0104737613096133</v>
      </c>
      <c r="U122" s="78">
        <f t="shared" si="79"/>
        <v>4.9000000000000004</v>
      </c>
      <c r="V122" s="78">
        <f t="shared" si="80"/>
        <v>4.4359494812810105</v>
      </c>
      <c r="W122" s="78"/>
      <c r="X122" s="80"/>
      <c r="Y122" s="80"/>
      <c r="Z122" s="80"/>
    </row>
    <row r="123" spans="2:26" ht="14.5" customHeight="1" x14ac:dyDescent="0.35">
      <c r="B123" s="74" t="s">
        <v>71</v>
      </c>
      <c r="D123" s="81"/>
      <c r="E123" s="81"/>
      <c r="F123" s="81"/>
      <c r="G123" s="81"/>
      <c r="H123" s="81"/>
      <c r="I123" s="81"/>
      <c r="J123" s="81"/>
      <c r="K123" s="81">
        <v>3.9</v>
      </c>
      <c r="L123" s="81">
        <v>2.7</v>
      </c>
      <c r="M123" s="81">
        <v>2.4</v>
      </c>
      <c r="N123" s="81">
        <v>2.4122545547797811</v>
      </c>
      <c r="O123" s="81"/>
      <c r="Q123" s="81">
        <f t="shared" si="76"/>
        <v>0</v>
      </c>
      <c r="R123" s="81">
        <f t="shared" si="77"/>
        <v>0</v>
      </c>
      <c r="S123" s="81">
        <f t="shared" si="78"/>
        <v>2.4122545547797811</v>
      </c>
      <c r="U123" s="81">
        <f t="shared" si="79"/>
        <v>0</v>
      </c>
      <c r="V123" s="81">
        <f t="shared" si="80"/>
        <v>3.9</v>
      </c>
      <c r="W123" s="81"/>
      <c r="X123" s="83"/>
      <c r="Y123" s="83"/>
      <c r="Z123" s="83"/>
    </row>
    <row r="124" spans="2:26" ht="14.5" customHeight="1" x14ac:dyDescent="0.35">
      <c r="B124" s="74" t="s">
        <v>72</v>
      </c>
      <c r="D124" s="84">
        <v>0.13</v>
      </c>
      <c r="E124" s="84">
        <v>0.108</v>
      </c>
      <c r="F124" s="84">
        <v>0.10299999999999999</v>
      </c>
      <c r="G124" s="84">
        <v>9.8000000000000004E-2</v>
      </c>
      <c r="H124" s="84">
        <v>9.7000000000000003E-2</v>
      </c>
      <c r="I124" s="84">
        <v>9.5000000000000001E-2</v>
      </c>
      <c r="J124" s="84">
        <v>9.4E-2</v>
      </c>
      <c r="K124" s="84">
        <v>9.1999999999999998E-2</v>
      </c>
      <c r="L124" s="84">
        <v>8.5999999999999993E-2</v>
      </c>
      <c r="M124" s="84">
        <v>8.5000000000000006E-2</v>
      </c>
      <c r="N124" s="84">
        <v>8.3000000000000004E-2</v>
      </c>
      <c r="O124" s="84"/>
      <c r="Q124" s="84">
        <f t="shared" si="76"/>
        <v>0.10299999999999999</v>
      </c>
      <c r="R124" s="84">
        <f t="shared" si="77"/>
        <v>9.4E-2</v>
      </c>
      <c r="S124" s="84">
        <f t="shared" si="78"/>
        <v>8.3000000000000004E-2</v>
      </c>
      <c r="U124" s="84">
        <f t="shared" si="79"/>
        <v>9.8000000000000004E-2</v>
      </c>
      <c r="V124" s="84">
        <f t="shared" si="80"/>
        <v>9.1999999999999998E-2</v>
      </c>
      <c r="W124" s="84"/>
      <c r="X124" s="86"/>
      <c r="Y124" s="86"/>
      <c r="Z124" s="86"/>
    </row>
    <row r="125" spans="2:26" ht="14.5" customHeight="1" x14ac:dyDescent="0.5">
      <c r="B125" s="74" t="s">
        <v>73</v>
      </c>
      <c r="D125" s="87">
        <v>3940</v>
      </c>
      <c r="E125" s="87">
        <v>2400</v>
      </c>
      <c r="F125" s="87">
        <v>2000</v>
      </c>
      <c r="G125" s="87">
        <v>1990</v>
      </c>
      <c r="H125" s="88">
        <v>1950</v>
      </c>
      <c r="I125" s="88">
        <v>1960</v>
      </c>
      <c r="J125" s="88">
        <v>2015</v>
      </c>
      <c r="K125" s="88">
        <v>1900</v>
      </c>
      <c r="L125" s="88">
        <v>1400</v>
      </c>
      <c r="M125" s="88">
        <v>1250</v>
      </c>
      <c r="N125" s="88">
        <v>1250</v>
      </c>
      <c r="O125" s="88"/>
      <c r="Q125" s="88">
        <f t="shared" si="76"/>
        <v>2000</v>
      </c>
      <c r="R125" s="88">
        <f t="shared" si="77"/>
        <v>2015</v>
      </c>
      <c r="S125" s="88">
        <f t="shared" si="78"/>
        <v>1250</v>
      </c>
      <c r="U125" s="88">
        <f t="shared" si="79"/>
        <v>1990</v>
      </c>
      <c r="V125" s="88">
        <f t="shared" si="80"/>
        <v>1900</v>
      </c>
      <c r="W125" s="88"/>
      <c r="X125" s="90"/>
      <c r="Y125" s="90"/>
      <c r="Z125" s="90"/>
    </row>
    <row r="127" spans="2:26" x14ac:dyDescent="0.35">
      <c r="D127" s="24"/>
      <c r="L127" s="73" t="s">
        <v>67</v>
      </c>
    </row>
    <row r="128" spans="2:26" x14ac:dyDescent="0.35">
      <c r="D128" s="24"/>
    </row>
    <row r="129" spans="2:13" x14ac:dyDescent="0.35">
      <c r="B129" s="74" t="s">
        <v>68</v>
      </c>
      <c r="D129" s="24"/>
      <c r="L129" s="76">
        <v>13695</v>
      </c>
    </row>
    <row r="130" spans="2:13" x14ac:dyDescent="0.35">
      <c r="B130" s="74" t="s">
        <v>69</v>
      </c>
      <c r="L130" s="76">
        <f>L121</f>
        <v>4574</v>
      </c>
    </row>
    <row r="131" spans="2:13" x14ac:dyDescent="0.35">
      <c r="B131" s="74" t="s">
        <v>70</v>
      </c>
      <c r="L131" s="79">
        <f t="shared" ref="L131" si="83">L129/L130</f>
        <v>2.9940970703979013</v>
      </c>
    </row>
    <row r="132" spans="2:13" x14ac:dyDescent="0.35">
      <c r="B132" s="74" t="s">
        <v>71</v>
      </c>
      <c r="L132" s="82">
        <v>2.5</v>
      </c>
      <c r="M132" s="24"/>
    </row>
    <row r="133" spans="2:13" x14ac:dyDescent="0.35">
      <c r="B133" s="74" t="s">
        <v>72</v>
      </c>
      <c r="L133" s="85">
        <v>8.5000000000000006E-2</v>
      </c>
    </row>
    <row r="134" spans="2:13" ht="21" x14ac:dyDescent="0.5">
      <c r="B134" s="74" t="s">
        <v>73</v>
      </c>
      <c r="J134" s="24"/>
      <c r="L134" s="89">
        <v>1350</v>
      </c>
      <c r="M134" s="116"/>
    </row>
    <row r="136" spans="2:13" x14ac:dyDescent="0.35">
      <c r="J136" s="116"/>
      <c r="K136" s="116"/>
    </row>
  </sheetData>
  <mergeCells count="3">
    <mergeCell ref="D4:O4"/>
    <mergeCell ref="Q4:S4"/>
    <mergeCell ref="U4:W4"/>
  </mergeCells>
  <pageMargins left="0.7" right="0.7" top="0.75" bottom="0.75" header="0.3" footer="0.3"/>
  <pageSetup orientation="portrait" r:id="rId1"/>
  <ignoredErrors>
    <ignoredError sqref="Q58:V61 Q49:V49 Q70:U71 T46:V46 T47:V47 T48:V48 T51:V51 T52:V52 T53:V53 T54:V54 T55:V55 T56:V56 T57:V57 Q64:V64 T62:V62 T63:V63 T69:U69 Q73:U76 T72:U72 Q79:U81 T77:U77 T78:U78 Q83:U85 T82:U82 Q87:U89 T86:U86 Q91:U91 Q90:R90 T90:U90"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Index</vt:lpstr>
      <vt:lpstr>Q3FY26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Simran Mittal</cp:lastModifiedBy>
  <dcterms:created xsi:type="dcterms:W3CDTF">2025-08-13T07:53:00Z</dcterms:created>
  <dcterms:modified xsi:type="dcterms:W3CDTF">2026-01-28T16:55:31Z</dcterms:modified>
</cp:coreProperties>
</file>